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7470" windowHeight="2460" tabRatio="590"/>
  </bookViews>
  <sheets>
    <sheet name="1-1Celtn" sheetId="288" r:id="rId1"/>
  </sheets>
  <externalReferences>
    <externalReference r:id="rId2"/>
  </externalReferences>
  <definedNames>
    <definedName name="Margin">#REF!</definedName>
  </definedNames>
  <calcPr calcId="125725"/>
</workbook>
</file>

<file path=xl/calcChain.xml><?xml version="1.0" encoding="utf-8"?>
<calcChain xmlns="http://schemas.openxmlformats.org/spreadsheetml/2006/main">
  <c r="F147" i="288"/>
  <c r="F128"/>
  <c r="F127"/>
  <c r="F126"/>
  <c r="F82"/>
  <c r="F74"/>
  <c r="F64"/>
  <c r="F63"/>
  <c r="F25"/>
  <c r="A19"/>
  <c r="A20" s="1"/>
  <c r="A21" s="1"/>
  <c r="A22" s="1"/>
  <c r="A23" s="1"/>
  <c r="A24" s="1"/>
  <c r="A25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6" s="1"/>
  <c r="A47" s="1"/>
  <c r="A48" s="1"/>
  <c r="A49" s="1"/>
  <c r="A50" s="1"/>
  <c r="A54" s="1"/>
  <c r="A55" s="1"/>
  <c r="A56" s="1"/>
  <c r="A57" s="1"/>
  <c r="A58" s="1"/>
  <c r="A59" s="1"/>
  <c r="A60" s="1"/>
  <c r="A61" s="1"/>
  <c r="A62" s="1"/>
  <c r="A63" s="1"/>
  <c r="A64" s="1"/>
  <c r="A67" s="1"/>
  <c r="A68" s="1"/>
  <c r="A69" s="1"/>
  <c r="A70" s="1"/>
  <c r="A71" s="1"/>
  <c r="A72" s="1"/>
  <c r="A73" s="1"/>
  <c r="A74" s="1"/>
  <c r="A75" s="1"/>
  <c r="A76" s="1"/>
  <c r="A77" s="1"/>
  <c r="A81" s="1"/>
  <c r="A82" s="1"/>
  <c r="A83" s="1"/>
  <c r="A84" s="1"/>
  <c r="A85" s="1"/>
  <c r="A86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5" s="1"/>
  <c r="A126" s="1"/>
  <c r="A127" s="1"/>
  <c r="A128" s="1"/>
  <c r="A129" s="1"/>
  <c r="A131" s="1"/>
  <c r="A133" s="1"/>
  <c r="A135" s="1"/>
  <c r="A139" s="1"/>
  <c r="A140" s="1"/>
  <c r="A141" s="1"/>
  <c r="A145" s="1"/>
  <c r="A146" s="1"/>
  <c r="A147" s="1"/>
  <c r="A148" s="1"/>
  <c r="A149" s="1"/>
  <c r="A150" s="1"/>
</calcChain>
</file>

<file path=xl/sharedStrings.xml><?xml version="1.0" encoding="utf-8"?>
<sst xmlns="http://schemas.openxmlformats.org/spreadsheetml/2006/main" count="250" uniqueCount="155">
  <si>
    <t>Zemes grunts un smilts atpakaļaizbēršana pamatiem un tās blietēšana kārtās ik pa 300mm</t>
  </si>
  <si>
    <t>smilts</t>
  </si>
  <si>
    <t>Pagaidu ūdensvada un kanlizācijas lietošanas izdevumi.Pagaidu skaitītāju uzstādīšana</t>
  </si>
  <si>
    <t>h</t>
  </si>
  <si>
    <t>Metāla konstrukciju montāža</t>
  </si>
  <si>
    <t>Metāla konstrukciju izgatavošana</t>
  </si>
  <si>
    <t>elektrodi</t>
  </si>
  <si>
    <t>I. Vispārējie celtniecības darbi</t>
  </si>
  <si>
    <t>Būvlaukuma sagatavošanas un zemes darbi</t>
  </si>
  <si>
    <t>Pagaidu ēkas un būves</t>
  </si>
  <si>
    <t>Ugunsdrošības paneļu, aprīkoto ar speciāliem instrumentiem, kasti ar smilts, ugunsdzēšamo aparātu (3 gab. panelī), uzstādīšana</t>
  </si>
  <si>
    <t>Izkārtnes ar objekta nosaukumu un pamatdatiem uzstādīšana (būvtāfele)</t>
  </si>
  <si>
    <t>Grunts izstrāde</t>
  </si>
  <si>
    <t>Liekās grunts iekraušana automašīnās un izvešana atbērtnē</t>
  </si>
  <si>
    <t>Betona un saliekamā dzelzsbetona darbi</t>
  </si>
  <si>
    <t>tn</t>
  </si>
  <si>
    <t>Namdaru darbi</t>
  </si>
  <si>
    <t xml:space="preserve">Sastatņu un mehānismu īre   </t>
  </si>
  <si>
    <t xml:space="preserve">Sastatņu īre, montāža un demontāža  </t>
  </si>
  <si>
    <t>kg</t>
  </si>
  <si>
    <r>
      <t>m</t>
    </r>
    <r>
      <rPr>
        <vertAlign val="superscript"/>
        <sz val="10"/>
        <rFont val="Arial"/>
        <family val="2"/>
        <charset val="186"/>
      </rPr>
      <t>2</t>
    </r>
  </si>
  <si>
    <r>
      <t>m</t>
    </r>
    <r>
      <rPr>
        <vertAlign val="superscript"/>
        <sz val="10"/>
        <rFont val="Arial"/>
        <family val="2"/>
        <charset val="204"/>
      </rPr>
      <t>2</t>
    </r>
  </si>
  <si>
    <t>Kopā</t>
  </si>
  <si>
    <t>kpl</t>
  </si>
  <si>
    <t>Nr.p.k.</t>
  </si>
  <si>
    <t xml:space="preserve">Kopā </t>
  </si>
  <si>
    <t>Daudzums</t>
  </si>
  <si>
    <t>Mērvienība</t>
  </si>
  <si>
    <t>Normas Nr.</t>
  </si>
  <si>
    <t>Darba nosaukums</t>
  </si>
  <si>
    <t>m</t>
  </si>
  <si>
    <t>Kopā:</t>
  </si>
  <si>
    <t>gb.</t>
  </si>
  <si>
    <t>kpl.</t>
  </si>
  <si>
    <r>
      <t>m</t>
    </r>
    <r>
      <rPr>
        <vertAlign val="superscript"/>
        <sz val="10"/>
        <rFont val="Arial"/>
        <family val="2"/>
        <charset val="186"/>
      </rPr>
      <t>3</t>
    </r>
  </si>
  <si>
    <t>Zemes darbi</t>
  </si>
  <si>
    <t>Metāla konstrukcijas</t>
  </si>
  <si>
    <t>Metāla konstrukciju gruntēšana (gruntsGF-021) un krāsošana 2 kārtas (krāsa PF-115). Klājuma biezums ne mazāk kā 120mkm.</t>
  </si>
  <si>
    <t xml:space="preserve">Zemes grunts  izstrāde roku darbā pamatiem </t>
  </si>
  <si>
    <t>Jumiķu darbi</t>
  </si>
  <si>
    <t xml:space="preserve">Jumts  </t>
  </si>
  <si>
    <t xml:space="preserve">Sadzīves telpu ierīkošana darbiniekiem 2,5x6x2,35m m konteinera tipa ( 1 modulis uz 6 cilv. max daudzums -36 cilv.) </t>
  </si>
  <si>
    <t xml:space="preserve">Biotualešu uzstādīšana un tālākā apkalpošana </t>
  </si>
  <si>
    <t xml:space="preserve">Pagaidu vārtu ierīkošana, b=3,5 m  </t>
  </si>
  <si>
    <t>Termoizolācijas lentas PRO Clima iekšpusē un ārpusē  ierīkošana</t>
  </si>
  <si>
    <t>dolomītu šķembas ( fr.20-40 mm)</t>
  </si>
  <si>
    <t xml:space="preserve"> vibrators</t>
  </si>
  <si>
    <r>
      <t>m</t>
    </r>
    <r>
      <rPr>
        <vertAlign val="superscript"/>
        <sz val="9"/>
        <rFont val="Arial"/>
        <family val="2"/>
        <charset val="186"/>
      </rPr>
      <t>2</t>
    </r>
  </si>
  <si>
    <t xml:space="preserve">Pagaidu mobīlā teritorijas BEKARET tipa  nožogojuma sēts 3,5x2,0(h)m ar mobilām stabu pēdām ierīkošana </t>
  </si>
  <si>
    <t xml:space="preserve">Noliktavas konteinera tipa 2,5x6x2,35m ierīkošana </t>
  </si>
  <si>
    <t>Pirmās palīdzības aptieciņa</t>
  </si>
  <si>
    <t xml:space="preserve">Celtnieku kantora konteinera tipa 2,5x6x2,35m ierīkošana </t>
  </si>
  <si>
    <r>
      <t xml:space="preserve">Pagaidu elektroapgādes ierīkošana un patēriņš, </t>
    </r>
    <r>
      <rPr>
        <i/>
        <sz val="10"/>
        <rFont val="Arial"/>
        <family val="2"/>
        <charset val="204"/>
      </rPr>
      <t>(t. sk.apgaismojuma elektrokabelis-100m,spēka elektrokabelis-40m , prožektori-2gb, balsti-2gb, galvenais sadales skapis-1gb, sadales skapis-1gb, elektroenerģijas patēriņa izmaksas)</t>
    </r>
  </si>
  <si>
    <t>Logu ailu apdere ar metāla skārda profiliem</t>
  </si>
  <si>
    <t xml:space="preserve">logu  stiprinājuma elementi :skrūves , dībeļi, enkurloksnes,leņķu profili u.c. </t>
  </si>
  <si>
    <t xml:space="preserve"> montāžas putas 750 ml  ( PENOSIL Premium Gunfoam vai ekvivalents)</t>
  </si>
  <si>
    <t>Logu bloku piegāde</t>
  </si>
  <si>
    <r>
      <t xml:space="preserve">Pamatnes izlīdzinošās kārtas ierīkošana bruģim no šķembu izsijas  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=40 mm</t>
    </r>
  </si>
  <si>
    <t>Demontāžas darbi</t>
  </si>
  <si>
    <t>c/h</t>
  </si>
  <si>
    <t>Iekraut un aiztransportēt būvgružus un lieko grunti uz izgāztuvi</t>
  </si>
  <si>
    <t xml:space="preserve">Drošības zīmju brīdinājuma plakātu uzstādīšana    </t>
  </si>
  <si>
    <t>Skārda lāseņa ierīkošana pamatiem,  t.sk.stiprinājumi ,skrūves, dībeļi u.c.</t>
  </si>
  <si>
    <t>Objekta nosaukums:       Noliktavas ēkas siltināšana</t>
  </si>
  <si>
    <t>Būves nosaukums:          Noliktava</t>
  </si>
  <si>
    <t>Pasūtītājs:                          Latvijas Organiskās sintēzes institūts</t>
  </si>
  <si>
    <t>Objekta adrese:                   Aizkraukles ielā 21, Rīgā</t>
  </si>
  <si>
    <t>TERMOPANELIS ,silt. caurlaid. koefic. U&lt;0.25W/(m2xK), minerālvates serde krāsas tonis RR 20</t>
  </si>
  <si>
    <t xml:space="preserve">TERMOPANELIS ,silt. caurlaid. koefic. U&lt;0.25W/(m2xK), minerālvates serde krāsas tonis RR 23 </t>
  </si>
  <si>
    <t xml:space="preserve">TERMOPANELIS ,silt. caurlaid. koefic. U&lt;0.25W/(m2xK), minerālvates serde krāsas tonis RR 30 </t>
  </si>
  <si>
    <t>Apdares ierīkošana sendviča paneļu šuvēm, stūriem un durvīm ar skārda nosegelementi,( t.sk. blīvējumi , hermētiķi, stiprinājumi)</t>
  </si>
  <si>
    <t>Termoprofila ierīkošana, t.sk.stiprinājumi ,skrūves, dībeļi , blīvējumi u.c.</t>
  </si>
  <si>
    <t>palīgmateriāli : skrūves,stiprinājumi, kniedes, silikons,krāsa remontam u.c.</t>
  </si>
  <si>
    <t>palīgmateriāli : skrūves,stiprinājumi, kniedes, silikons,krāsa remontam , blīvējumi,  hermētiķi, putas u.c.</t>
  </si>
  <si>
    <t>Jumta kores ierīkošana</t>
  </si>
  <si>
    <t xml:space="preserve">jumta kore </t>
  </si>
  <si>
    <t>kores blīve</t>
  </si>
  <si>
    <t>skrūves, stiprinājumi u.c.</t>
  </si>
  <si>
    <t>Lietusūdens notekreņu  150mm un notekcauruļu 150mm ierīkošana ( t.sk.stiprinājuma elementi,skrūves, hermētiķi,stiprinājuma āķi,līkumi u.c.)</t>
  </si>
  <si>
    <r>
      <t>Z profila 150x1mm  ierīkošana  ,</t>
    </r>
    <r>
      <rPr>
        <i/>
        <sz val="10"/>
        <rFont val="Arial"/>
        <family val="2"/>
        <charset val="186"/>
      </rPr>
      <t>( t.sk. skrūves , uzgriežņi, saplākšņi, stiprinājumi u.c. )</t>
    </r>
  </si>
  <si>
    <t>Stūra profila ierīkošana Jumta sadurvietā ar sienu ( t.sk.stiprinājuma elementi,skrūves, hermētiķi)</t>
  </si>
  <si>
    <t>Aizsardzības jumtiņa , polikarbonāta panelis 1200x1680 mm , virs ieejas ierīkošana</t>
  </si>
  <si>
    <t>Logi, durvis</t>
  </si>
  <si>
    <t>Veramu PVC logu bloku L1; L2; L3ar stikla paketi   ierīkošana</t>
  </si>
  <si>
    <t>Metāla divviru ārdurvju  AD1-1 1500x2500(h) mm ierīkošana, Durvis aprīkotas ar noblīvētām piedurlīstēm un pašaizvēršanās mehānismu. Durvju furnitūra - Abloy, slēdzamas (vai ekvivalents). Durvju rāmis un klēdas metāla. Pēc durvju montāžas ailā, tās siltumcaurlaidības koeficients U&lt;1,8W/(m2K). Durvis krāsotas ar poliuretāna divkomponentu krāsu , tonis-intensīvs.</t>
  </si>
  <si>
    <t>Metāla divviru ārdurvju  AD1 1450*x2500(h) mm ierīkošana, Durvis aprīkotas ar noblīvētām piedurlīstēm un pašaizvēršanās mehānismu. Durvju furnitūra - Abloy, slēdzamas (vai ekvivalents). Durvju rāmis un klēdas metāla. Pēc durvju montāžas ailā, tās siltumcaurlaidības koeficients U&lt;1,8W/(m2K). Durvis krāsotas ar poliuretāna divkomponentu krāsu , tonis-intensīvs.</t>
  </si>
  <si>
    <t>Metāla, stiklotu divviru ārdurvju  AD2 1500x2500(h) mm ierīkošana, Durvis aprīkotas ar noblīvētām piedurlīstēm un pašaizvēršanās mehānismu. Durvju furnitūra - Abloy, slēdzamas (vai ekvivalents). Durvju rāmis un klēdas metāla. Pēc durvju montāžas ailā, tās siltumcaurlaidības koeficients U&lt;1,8W/(m2K). Durvis krāsotas ar poliuretāna divkomponentu krāsu , tonis-intensīvs. Durvīm paredzēt stika paketes stiklojumu, tās siltumcaurlaidības koeficients U&lt;1,1W/(m2K). Stiklojums pārklāts ar matētu plēvi, kas līmēta stikla paketes iekšpusē.</t>
  </si>
  <si>
    <t>Nerūsējošā tērauda atduru ierīkošana divviru durvīm</t>
  </si>
  <si>
    <t>verams PVC logu bloks ar stikla paketi   1500x1000(h)mm  L1 (rāmja tonis balts)</t>
  </si>
  <si>
    <t>verams PVC logu bloks ar stikla paketi   1500x1000(h)mm  L2 (rāmja tonis balts)</t>
  </si>
  <si>
    <t>verams PVC logu bloks ar stikla paketi   1450x1000(h)mm  L3   (rāmja tonis balts)</t>
  </si>
  <si>
    <t>Ārējo palodžu ierīkošana logiem (krāsas tionis RR23)</t>
  </si>
  <si>
    <t>Iekšējo palodžu ierīkošana logiem (krāsas tonis balts)</t>
  </si>
  <si>
    <t>Esošo ventilācijas izvadu uzstādīšana</t>
  </si>
  <si>
    <t>Eosšo ventilācijas izvadu apdare, hermetizācija</t>
  </si>
  <si>
    <t>Esošo ventilācijas restu ierīkošana, to hermetizācija</t>
  </si>
  <si>
    <t>Ārsienu apšuvuma t.sk. logu, durvju bloku demontāža</t>
  </si>
  <si>
    <t>Jumta ieklājuma seguma demontāža</t>
  </si>
  <si>
    <t>Notekreņu un notekcauruļu demontāža</t>
  </si>
  <si>
    <t>Ventilācijas sistēmas iekārtu, restu,cauruļvadu,elektroskapju, elektrokabeļu,vadu,elektroapgaismes, zibensnovedēju, karoga turētāju,televīzijas antenas, informatīvās planšetes,adresu plāksnes  u.tml.aksesuāru,iekārtu saudzīga atvienošana,demontāža .</t>
  </si>
  <si>
    <t>Asfalta seguma ar tā pamatni demontāža</t>
  </si>
  <si>
    <t xml:space="preserve">Zemes grunts rakšana ap  pamatiem  </t>
  </si>
  <si>
    <r>
      <t xml:space="preserve">Blietētas dolomītu šķembu ( fr.20-40 ) pamatnes ierīkošana biezumā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=200mm</t>
    </r>
  </si>
  <si>
    <t xml:space="preserve">Smilts pamatnes  izlīdzināšana, planēšana pēc atzīmes un  blietēšana </t>
  </si>
  <si>
    <t>Ēkas apmale,</t>
  </si>
  <si>
    <t>Labiekārtošanas darbi</t>
  </si>
  <si>
    <t>Ceļi un laukumi</t>
  </si>
  <si>
    <t>Ceļu un laukumu segumi:</t>
  </si>
  <si>
    <t xml:space="preserve"> dolomīta šķembas fr. 0-45 mm  CBR&gt;40</t>
  </si>
  <si>
    <r>
      <t>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186"/>
      </rPr>
      <t/>
    </r>
  </si>
  <si>
    <t>Termopaneļu paneļu sienas</t>
  </si>
  <si>
    <t>Betona bruģakmens seguma   ierīkošana</t>
  </si>
  <si>
    <t>betons C12/15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</si>
  <si>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/>
    </r>
  </si>
  <si>
    <t>Betona apmaļu montāža</t>
  </si>
  <si>
    <r>
      <t xml:space="preserve">betona bruģakmens 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 xml:space="preserve">=60 mm </t>
    </r>
  </si>
  <si>
    <t>betona apmales 100.20.08</t>
  </si>
  <si>
    <t>augu melnzeme</t>
  </si>
  <si>
    <t>daudzgadīga zālāja sēklas maisījums: sarkanā auzene 15-20% ; ganību airene 50-60% ; pļavas skarene 20-30%</t>
  </si>
  <si>
    <t>Zāliena  ierīkošana un atjaunšana  zālājam ( augu zeme, apsēta ar zālāju seklām h=10cm)</t>
  </si>
  <si>
    <t>Asfaltbetons AC-11, h=4 cm</t>
  </si>
  <si>
    <t xml:space="preserve">Emulsija, starpkārtu gruntēšana </t>
  </si>
  <si>
    <t>Asfaltbetons ACb-16, h=6 cm</t>
  </si>
  <si>
    <t>5. Speciālie darbi un būves</t>
  </si>
  <si>
    <t>Izolācijas darbi</t>
  </si>
  <si>
    <t>Pamatu siltināšana ar ekstrudēto putupolistirola loksnēm (XPS vai ekvivalents) biezumā 100mm uz līmjavas, stiprinot to ar dībeļiem 10*180mm ar metāla naglu</t>
  </si>
  <si>
    <t xml:space="preserve">ekstrudētā putupolistirola loksnes (XPS ) biezumā 100mm </t>
  </si>
  <si>
    <t xml:space="preserve"> līmjava (Baumit Plattenkleber)</t>
  </si>
  <si>
    <t xml:space="preserve"> dībeļi 10*180mm ar metāla naglu</t>
  </si>
  <si>
    <t xml:space="preserve">Armējoša sieta iestrāde līmjavā cokolam       </t>
  </si>
  <si>
    <t xml:space="preserve">Hidroizolācija </t>
  </si>
  <si>
    <t>Vertikālās hidroizolācijas ierīkošana  pamatiem no  bituma mastikas</t>
  </si>
  <si>
    <t>Pamatu apdare</t>
  </si>
  <si>
    <t>Cokola virsmas gruntēšana un krāsošana ar Hansa Cokel krāsu</t>
  </si>
  <si>
    <t>obj.</t>
  </si>
  <si>
    <t>Drošības pasākumu organizēšana drošai jumta ieklājuma un sienu paneļu demontāžai un montāžai , lai pasargātu iekšējās telpas, iekārtas, mēbeles aprīkojumus u.c. no atmosfēras nokrišņiem, būvgružiem, krītošiem priekšmetiem u.tml.</t>
  </si>
  <si>
    <t>4.Dažādi darbi</t>
  </si>
  <si>
    <t>Metāla  konstrukciju montāža:kolonas ,sijas,rāmji,saites, stiprinājuma leņķi</t>
  </si>
  <si>
    <t>metāla kolonas,sijas,saites: kvadrātveida caurule 60x60x3mm;80x80x5mm;lenķprofils L50x50x3, loksne -t=10 , S235</t>
  </si>
  <si>
    <t xml:space="preserve">stiprinājuma elementi :skrūves , bultskrūves,enkurskrūves M12,kl.8.8, HILTI HIT-HY 150, Lan =120,  uzgriežņi, saplākšņi u.c. </t>
  </si>
  <si>
    <r>
      <t xml:space="preserve">Termopaneļu paneļu ar minerāvates siltinājuma pildījumu 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 xml:space="preserve">=175mm PE  montāža (t.sk. nosegelementi, blīvējumi un stiprinājumi)   </t>
    </r>
  </si>
  <si>
    <r>
      <t xml:space="preserve">Minerālvates siltinājuma ierīkošana durvju ailēm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=30mm (Paroc WAS 35 vai ekvivalents)</t>
    </r>
  </si>
  <si>
    <r>
      <t xml:space="preserve">Siltumizolācijas blīvējuma no akmensvates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=16mm ierīkošana sienu sadurvietā ar pamatu un termoprofilam</t>
    </r>
  </si>
  <si>
    <r>
      <t xml:space="preserve">Jumta ieklājuma ierīkošana no termo paneļiem ar minerāvates siltinājuma pildījumu 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 xml:space="preserve">=175mm  montāža (t.sk. nosegelementi, blīvējumi un stiprinājumi)   </t>
    </r>
  </si>
  <si>
    <r>
      <t xml:space="preserve">Termopanelis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=175mm, svars 32.62kg/m2</t>
    </r>
  </si>
  <si>
    <r>
      <t>Skārda lāseņa ierīkošana jumta karnīzei un tās apdare</t>
    </r>
    <r>
      <rPr>
        <i/>
        <sz val="10"/>
        <rFont val="Arial"/>
        <family val="2"/>
        <charset val="186"/>
      </rPr>
      <t>( t.sk.stiprinājuma elementi,skrūves, hermētiķi)</t>
    </r>
  </si>
  <si>
    <r>
      <t xml:space="preserve">Skārda vējdēļa ierīkošana,jumta malu apdare </t>
    </r>
    <r>
      <rPr>
        <i/>
        <sz val="10"/>
        <rFont val="Arial"/>
        <family val="2"/>
        <charset val="186"/>
      </rPr>
      <t>( t.sk.stiprinājuma elementi,skrūves, hermētiķi)</t>
    </r>
  </si>
  <si>
    <t>Darbu apjomu saraksts NR.1-1</t>
  </si>
  <si>
    <t>Vispārējie celtniecības darbi</t>
  </si>
  <si>
    <t>Materiālu  ( % ), grunts apmaiņas un būvgružu transporta izdevumi</t>
  </si>
  <si>
    <t>Esošās sētas nojaukšana</t>
  </si>
  <si>
    <t>Krūmu izciršana ar sakņu izrakšanu</t>
  </si>
  <si>
    <r>
      <t>m</t>
    </r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charset val="186"/>
      </rPr>
      <t/>
    </r>
  </si>
  <si>
    <t>Piebērtās un esošās smilts pamatnes blietēšana</t>
  </si>
  <si>
    <r>
      <t xml:space="preserve">Pamatnes ierīkošana no dolomīta šķembām ( dolomīta šķembas fr. 0-45 mm  CBR&gt;40 ) un tā blietēšana biezumā 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  <charset val="186"/>
      </rPr>
      <t>=200 mm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</si>
</sst>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7" formatCode="_-* #,##0.00\ _L_s_-;\-* #,##0.00\ _L_s_-;_-* &quot;-&quot;??\ _L_s_-;_-@_-"/>
    <numFmt numFmtId="168" formatCode="0.0"/>
    <numFmt numFmtId="169" formatCode="0.000"/>
    <numFmt numFmtId="180" formatCode="0&quot;cilv&quot;"/>
  </numFmts>
  <fonts count="48">
    <font>
      <sz val="10"/>
      <name val="Arial"/>
      <charset val="186"/>
    </font>
    <font>
      <sz val="10"/>
      <name val="Arial"/>
      <charset val="186"/>
    </font>
    <font>
      <sz val="10"/>
      <name val="Arial"/>
      <family val="2"/>
      <charset val="186"/>
    </font>
    <font>
      <sz val="10"/>
      <name val="BaltAvantGarde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Arial"/>
      <family val="2"/>
    </font>
    <font>
      <b/>
      <sz val="12"/>
      <name val="Times New Roman"/>
      <family val="1"/>
      <charset val="186"/>
    </font>
    <font>
      <b/>
      <sz val="11"/>
      <name val="Arial"/>
      <family val="2"/>
      <charset val="186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0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Symbol"/>
      <family val="1"/>
      <charset val="2"/>
    </font>
    <font>
      <sz val="11"/>
      <name val="Arial"/>
      <family val="2"/>
      <charset val="186"/>
    </font>
    <font>
      <b/>
      <sz val="18"/>
      <name val="Arial"/>
      <family val="2"/>
      <charset val="204"/>
    </font>
    <font>
      <vertAlign val="superscript"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1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52"/>
      <name val="Calibri"/>
      <family val="2"/>
      <charset val="186"/>
    </font>
    <font>
      <sz val="9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  <charset val="186"/>
    </font>
    <font>
      <sz val="10"/>
      <name val="Arial"/>
      <family val="2"/>
      <charset val="1"/>
    </font>
    <font>
      <b/>
      <i/>
      <vertAlign val="subscript"/>
      <sz val="16"/>
      <name val="Arial"/>
      <family val="2"/>
      <charset val="186"/>
    </font>
    <font>
      <sz val="10"/>
      <name val="Arial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22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43" fontId="1" fillId="0" borderId="0" applyFont="0" applyFill="0" applyBorder="0" applyAlignment="0" applyProtection="0"/>
    <xf numFmtId="0" fontId="31" fillId="0" borderId="0"/>
    <xf numFmtId="0" fontId="45" fillId="0" borderId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41" fillId="0" borderId="5" applyNumberFormat="0" applyFill="0" applyAlignment="0" applyProtection="0"/>
    <xf numFmtId="0" fontId="14" fillId="0" borderId="0"/>
    <xf numFmtId="0" fontId="32" fillId="0" borderId="0"/>
    <xf numFmtId="0" fontId="2" fillId="0" borderId="0"/>
    <xf numFmtId="0" fontId="2" fillId="0" borderId="0"/>
    <xf numFmtId="0" fontId="47" fillId="0" borderId="0" applyProtection="0"/>
    <xf numFmtId="0" fontId="8" fillId="0" borderId="0"/>
    <xf numFmtId="0" fontId="2" fillId="0" borderId="0"/>
    <xf numFmtId="0" fontId="47" fillId="0" borderId="0"/>
    <xf numFmtId="0" fontId="1" fillId="21" borderId="6" applyNumberFormat="0" applyFont="0" applyAlignment="0" applyProtection="0"/>
    <xf numFmtId="0" fontId="9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182">
    <xf numFmtId="0" fontId="0" fillId="0" borderId="0" xfId="0"/>
    <xf numFmtId="0" fontId="5" fillId="22" borderId="10" xfId="42" applyFont="1" applyFill="1" applyBorder="1" applyAlignment="1">
      <alignment horizontal="center" vertical="center" textRotation="90" wrapText="1"/>
    </xf>
    <xf numFmtId="0" fontId="3" fillId="0" borderId="0" xfId="42" applyFont="1"/>
    <xf numFmtId="0" fontId="5" fillId="22" borderId="0" xfId="42" applyFont="1" applyFill="1"/>
    <xf numFmtId="0" fontId="5" fillId="22" borderId="0" xfId="42" applyFont="1" applyFill="1" applyBorder="1"/>
    <xf numFmtId="2" fontId="6" fillId="22" borderId="0" xfId="42" applyNumberFormat="1" applyFont="1" applyFill="1" applyBorder="1" applyProtection="1">
      <protection hidden="1"/>
    </xf>
    <xf numFmtId="0" fontId="5" fillId="22" borderId="8" xfId="42" applyFont="1" applyFill="1" applyBorder="1"/>
    <xf numFmtId="0" fontId="5" fillId="22" borderId="11" xfId="42" applyFont="1" applyFill="1" applyBorder="1" applyAlignment="1">
      <alignment horizontal="center"/>
    </xf>
    <xf numFmtId="0" fontId="5" fillId="0" borderId="12" xfId="42" applyFont="1" applyBorder="1" applyAlignment="1">
      <alignment horizontal="center"/>
    </xf>
    <xf numFmtId="0" fontId="11" fillId="22" borderId="0" xfId="42" applyFont="1" applyFill="1"/>
    <xf numFmtId="0" fontId="11" fillId="0" borderId="7" xfId="42" applyFont="1" applyBorder="1" applyAlignment="1">
      <alignment horizontal="center"/>
    </xf>
    <xf numFmtId="0" fontId="11" fillId="0" borderId="7" xfId="42" applyFont="1" applyBorder="1" applyAlignment="1" applyProtection="1">
      <alignment horizontal="center"/>
      <protection locked="0"/>
    </xf>
    <xf numFmtId="0" fontId="16" fillId="22" borderId="0" xfId="42" applyFont="1" applyFill="1" applyAlignment="1">
      <alignment horizontal="center"/>
    </xf>
    <xf numFmtId="0" fontId="13" fillId="0" borderId="7" xfId="42" applyFont="1" applyBorder="1" applyAlignment="1">
      <alignment horizontal="center"/>
    </xf>
    <xf numFmtId="0" fontId="7" fillId="0" borderId="7" xfId="42" applyFont="1" applyBorder="1" applyAlignment="1">
      <alignment horizontal="center"/>
    </xf>
    <xf numFmtId="0" fontId="17" fillId="22" borderId="0" xfId="42" applyFont="1" applyFill="1" applyAlignment="1">
      <alignment horizontal="center"/>
    </xf>
    <xf numFmtId="0" fontId="27" fillId="22" borderId="0" xfId="42" applyFont="1" applyFill="1"/>
    <xf numFmtId="0" fontId="10" fillId="22" borderId="0" xfId="0" applyFont="1" applyFill="1"/>
    <xf numFmtId="0" fontId="5" fillId="22" borderId="0" xfId="42" applyFont="1" applyFill="1" applyBorder="1" applyAlignment="1">
      <alignment horizontal="center"/>
    </xf>
    <xf numFmtId="0" fontId="5" fillId="22" borderId="15" xfId="42" applyFont="1" applyFill="1" applyBorder="1" applyAlignment="1">
      <alignment horizontal="center"/>
    </xf>
    <xf numFmtId="0" fontId="5" fillId="22" borderId="15" xfId="42" applyFont="1" applyFill="1" applyBorder="1"/>
    <xf numFmtId="0" fontId="11" fillId="0" borderId="7" xfId="42" applyFont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right" vertical="top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21" fillId="0" borderId="7" xfId="45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11" fillId="0" borderId="14" xfId="42" applyFont="1" applyBorder="1" applyAlignment="1">
      <alignment horizontal="center" vertical="center"/>
    </xf>
    <xf numFmtId="0" fontId="7" fillId="0" borderId="9" xfId="42" applyFont="1" applyBorder="1" applyAlignment="1">
      <alignment horizontal="right" vertical="center"/>
    </xf>
    <xf numFmtId="0" fontId="7" fillId="0" borderId="7" xfId="42" applyFont="1" applyBorder="1" applyAlignment="1">
      <alignment horizontal="right" vertical="center"/>
    </xf>
    <xf numFmtId="1" fontId="7" fillId="0" borderId="10" xfId="45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7" fillId="0" borderId="7" xfId="0" applyNumberFormat="1" applyFont="1" applyFill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4" fillId="23" borderId="7" xfId="0" applyFont="1" applyFill="1" applyBorder="1" applyAlignment="1">
      <alignment horizontal="center" vertical="center" wrapText="1"/>
    </xf>
    <xf numFmtId="1" fontId="42" fillId="0" borderId="7" xfId="45" applyNumberFormat="1" applyFont="1" applyFill="1" applyBorder="1" applyAlignment="1">
      <alignment horizontal="center" vertical="center" wrapText="1"/>
    </xf>
    <xf numFmtId="2" fontId="20" fillId="0" borderId="7" xfId="0" applyNumberFormat="1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10" fontId="7" fillId="0" borderId="7" xfId="42" applyNumberFormat="1" applyFont="1" applyBorder="1" applyAlignment="1">
      <alignment horizontal="center" vertical="center"/>
    </xf>
    <xf numFmtId="1" fontId="14" fillId="0" borderId="7" xfId="45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1" fontId="2" fillId="23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2" fontId="2" fillId="23" borderId="7" xfId="0" applyNumberFormat="1" applyFont="1" applyFill="1" applyBorder="1" applyAlignment="1">
      <alignment horizontal="center" vertical="center"/>
    </xf>
    <xf numFmtId="0" fontId="2" fillId="23" borderId="7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2" fontId="2" fillId="23" borderId="10" xfId="44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1" fontId="19" fillId="23" borderId="7" xfId="45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0" fontId="2" fillId="23" borderId="7" xfId="0" applyFont="1" applyFill="1" applyBorder="1" applyAlignment="1">
      <alignment horizontal="right" vertical="center" wrapText="1"/>
    </xf>
    <xf numFmtId="168" fontId="2" fillId="23" borderId="7" xfId="0" applyNumberFormat="1" applyFont="1" applyFill="1" applyBorder="1" applyAlignment="1">
      <alignment horizontal="center" vertical="center"/>
    </xf>
    <xf numFmtId="2" fontId="2" fillId="23" borderId="7" xfId="0" applyNumberFormat="1" applyFont="1" applyFill="1" applyBorder="1" applyAlignment="1">
      <alignment horizontal="right" vertical="center"/>
    </xf>
    <xf numFmtId="0" fontId="2" fillId="23" borderId="7" xfId="0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45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right" vertical="center" wrapText="1"/>
    </xf>
    <xf numFmtId="1" fontId="19" fillId="0" borderId="7" xfId="45" applyNumberFormat="1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left" vertical="center" wrapText="1"/>
    </xf>
    <xf numFmtId="2" fontId="14" fillId="24" borderId="7" xfId="0" applyNumberFormat="1" applyFont="1" applyFill="1" applyBorder="1" applyAlignment="1">
      <alignment horizontal="center" vertical="center"/>
    </xf>
    <xf numFmtId="2" fontId="14" fillId="25" borderId="7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23" borderId="7" xfId="0" applyFont="1" applyFill="1" applyBorder="1" applyAlignment="1">
      <alignment horizontal="left" vertical="center" wrapText="1"/>
    </xf>
    <xf numFmtId="0" fontId="14" fillId="23" borderId="7" xfId="0" applyFont="1" applyFill="1" applyBorder="1" applyAlignment="1">
      <alignment horizontal="center" vertical="center"/>
    </xf>
    <xf numFmtId="0" fontId="14" fillId="24" borderId="7" xfId="0" applyFont="1" applyFill="1" applyBorder="1" applyAlignment="1">
      <alignment horizontal="center" vertical="center"/>
    </xf>
    <xf numFmtId="0" fontId="2" fillId="22" borderId="0" xfId="42" applyFont="1" applyFill="1"/>
    <xf numFmtId="0" fontId="2" fillId="0" borderId="16" xfId="0" applyNumberFormat="1" applyFont="1" applyFill="1" applyBorder="1" applyAlignment="1" applyProtection="1">
      <alignment vertical="center" wrapText="1"/>
    </xf>
    <xf numFmtId="2" fontId="2" fillId="23" borderId="7" xfId="44" applyNumberFormat="1" applyFont="1" applyFill="1" applyBorder="1" applyAlignment="1">
      <alignment horizontal="right" vertical="center" wrapText="1"/>
    </xf>
    <xf numFmtId="2" fontId="2" fillId="23" borderId="7" xfId="44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14" fillId="25" borderId="7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left" vertical="center" wrapText="1"/>
    </xf>
    <xf numFmtId="2" fontId="2" fillId="23" borderId="7" xfId="0" applyNumberFormat="1" applyFont="1" applyFill="1" applyBorder="1" applyAlignment="1">
      <alignment horizontal="center"/>
    </xf>
    <xf numFmtId="16" fontId="19" fillId="0" borderId="7" xfId="0" applyNumberFormat="1" applyFont="1" applyBorder="1" applyAlignment="1">
      <alignment horizontal="center" wrapText="1"/>
    </xf>
    <xf numFmtId="0" fontId="30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8" fontId="2" fillId="23" borderId="7" xfId="0" applyNumberFormat="1" applyFont="1" applyFill="1" applyBorder="1" applyAlignment="1">
      <alignment horizontal="center"/>
    </xf>
    <xf numFmtId="2" fontId="14" fillId="0" borderId="7" xfId="0" applyNumberFormat="1" applyFont="1" applyBorder="1"/>
    <xf numFmtId="0" fontId="2" fillId="0" borderId="7" xfId="0" applyFont="1" applyBorder="1" applyAlignment="1">
      <alignment horizontal="left" vertical="center"/>
    </xf>
    <xf numFmtId="0" fontId="2" fillId="23" borderId="7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vertical="center"/>
    </xf>
    <xf numFmtId="2" fontId="2" fillId="23" borderId="7" xfId="44" applyNumberFormat="1" applyFont="1" applyFill="1" applyBorder="1" applyAlignment="1">
      <alignment horizontal="center" vertical="center"/>
    </xf>
    <xf numFmtId="2" fontId="19" fillId="23" borderId="7" xfId="0" applyNumberFormat="1" applyFont="1" applyFill="1" applyBorder="1" applyAlignment="1">
      <alignment horizontal="center" vertical="center"/>
    </xf>
    <xf numFmtId="1" fontId="2" fillId="0" borderId="7" xfId="45" applyNumberFormat="1" applyFont="1" applyFill="1" applyBorder="1" applyAlignment="1">
      <alignment horizontal="center" vertical="center" wrapText="1"/>
    </xf>
    <xf numFmtId="1" fontId="19" fillId="23" borderId="10" xfId="45" applyNumberFormat="1" applyFont="1" applyFill="1" applyBorder="1" applyAlignment="1">
      <alignment horizontal="center" vertical="center" wrapText="1"/>
    </xf>
    <xf numFmtId="0" fontId="2" fillId="23" borderId="7" xfId="45" applyNumberFormat="1" applyFont="1" applyFill="1" applyBorder="1" applyAlignment="1">
      <alignment horizontal="left" vertical="center" wrapText="1"/>
    </xf>
    <xf numFmtId="169" fontId="2" fillId="23" borderId="7" xfId="0" applyNumberFormat="1" applyFont="1" applyFill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2" fillId="22" borderId="0" xfId="0" applyFont="1" applyFill="1"/>
    <xf numFmtId="0" fontId="26" fillId="0" borderId="0" xfId="0" applyFont="1"/>
    <xf numFmtId="9" fontId="7" fillId="0" borderId="9" xfId="42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6" fillId="22" borderId="9" xfId="42" applyNumberFormat="1" applyFont="1" applyFill="1" applyBorder="1" applyProtection="1">
      <protection hidden="1"/>
    </xf>
    <xf numFmtId="0" fontId="7" fillId="0" borderId="14" xfId="0" applyNumberFormat="1" applyFont="1" applyFill="1" applyBorder="1" applyAlignment="1" applyProtection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0" fillId="23" borderId="7" xfId="0" applyFont="1" applyFill="1" applyBorder="1" applyAlignment="1">
      <alignment horizontal="center" vertical="center"/>
    </xf>
    <xf numFmtId="1" fontId="19" fillId="23" borderId="7" xfId="0" applyNumberFormat="1" applyFont="1" applyFill="1" applyBorder="1" applyAlignment="1">
      <alignment horizontal="center" vertical="center"/>
    </xf>
    <xf numFmtId="1" fontId="21" fillId="0" borderId="7" xfId="45" applyNumberFormat="1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left"/>
    </xf>
    <xf numFmtId="1" fontId="20" fillId="0" borderId="7" xfId="45" applyNumberFormat="1" applyFont="1" applyFill="1" applyBorder="1" applyAlignment="1">
      <alignment horizontal="center" vertical="center" wrapText="1"/>
    </xf>
    <xf numFmtId="0" fontId="2" fillId="0" borderId="7" xfId="45" applyNumberFormat="1" applyFont="1" applyFill="1" applyBorder="1" applyAlignment="1">
      <alignment horizontal="right" vertical="center" wrapText="1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>
      <alignment horizontal="right" vertical="center"/>
    </xf>
    <xf numFmtId="180" fontId="2" fillId="0" borderId="7" xfId="45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" fontId="20" fillId="0" borderId="14" xfId="45" applyNumberFormat="1" applyFont="1" applyFill="1" applyBorder="1" applyAlignment="1">
      <alignment horizontal="center" vertical="center" wrapText="1"/>
    </xf>
    <xf numFmtId="0" fontId="7" fillId="0" borderId="7" xfId="45" applyNumberFormat="1" applyFont="1" applyFill="1" applyBorder="1" applyAlignment="1">
      <alignment horizontal="center" vertical="center" wrapText="1"/>
    </xf>
    <xf numFmtId="0" fontId="7" fillId="0" borderId="7" xfId="42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 wrapText="1"/>
    </xf>
    <xf numFmtId="4" fontId="22" fillId="0" borderId="7" xfId="0" applyNumberFormat="1" applyFont="1" applyBorder="1" applyAlignment="1">
      <alignment horizontal="center" vertical="center"/>
    </xf>
    <xf numFmtId="0" fontId="2" fillId="23" borderId="7" xfId="0" applyNumberFormat="1" applyFont="1" applyFill="1" applyBorder="1" applyAlignment="1" applyProtection="1">
      <alignment horizontal="left" vertical="center"/>
    </xf>
    <xf numFmtId="2" fontId="2" fillId="23" borderId="7" xfId="0" applyNumberFormat="1" applyFont="1" applyFill="1" applyBorder="1" applyAlignment="1" applyProtection="1">
      <alignment horizontal="center" vertical="center"/>
    </xf>
    <xf numFmtId="1" fontId="42" fillId="23" borderId="7" xfId="45" applyNumberFormat="1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horizontal="left" vertical="center" wrapText="1"/>
    </xf>
    <xf numFmtId="2" fontId="2" fillId="23" borderId="7" xfId="0" applyNumberFormat="1" applyFont="1" applyFill="1" applyBorder="1" applyAlignment="1">
      <alignment horizontal="center" vertical="center" wrapText="1"/>
    </xf>
    <xf numFmtId="1" fontId="42" fillId="23" borderId="7" xfId="45" applyNumberFormat="1" applyFont="1" applyFill="1" applyBorder="1" applyAlignment="1">
      <alignment horizontal="left" vertical="center" wrapText="1"/>
    </xf>
    <xf numFmtId="168" fontId="2" fillId="23" borderId="7" xfId="0" applyNumberFormat="1" applyFont="1" applyFill="1" applyBorder="1" applyAlignment="1">
      <alignment horizontal="center" vertical="center" wrapText="1"/>
    </xf>
    <xf numFmtId="0" fontId="2" fillId="23" borderId="7" xfId="49" applyFont="1" applyFill="1" applyBorder="1" applyAlignment="1">
      <alignment horizontal="left" vertical="center" wrapText="1"/>
    </xf>
    <xf numFmtId="0" fontId="2" fillId="23" borderId="7" xfId="49" applyFont="1" applyFill="1" applyBorder="1" applyAlignment="1">
      <alignment horizontal="center" vertical="center" wrapText="1"/>
    </xf>
    <xf numFmtId="2" fontId="2" fillId="23" borderId="7" xfId="49" applyNumberFormat="1" applyFont="1" applyFill="1" applyBorder="1" applyAlignment="1">
      <alignment horizontal="center" vertical="center" wrapText="1"/>
    </xf>
    <xf numFmtId="2" fontId="2" fillId="23" borderId="7" xfId="0" applyNumberFormat="1" applyFont="1" applyFill="1" applyBorder="1" applyAlignment="1">
      <alignment horizontal="left" vertical="center"/>
    </xf>
    <xf numFmtId="2" fontId="2" fillId="23" borderId="7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8" fontId="2" fillId="23" borderId="10" xfId="0" applyNumberFormat="1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7" fillId="0" borderId="7" xfId="45" applyNumberFormat="1" applyFont="1" applyFill="1" applyBorder="1" applyAlignment="1">
      <alignment horizontal="center" vertical="center" wrapText="1"/>
    </xf>
    <xf numFmtId="0" fontId="7" fillId="0" borderId="7" xfId="49" applyFont="1" applyBorder="1" applyAlignment="1">
      <alignment horizontal="left" vertical="center" wrapText="1"/>
    </xf>
    <xf numFmtId="0" fontId="2" fillId="23" borderId="7" xfId="49" applyFont="1" applyFill="1" applyBorder="1" applyAlignment="1">
      <alignment vertical="center" wrapText="1"/>
    </xf>
    <xf numFmtId="0" fontId="2" fillId="0" borderId="7" xfId="49" applyFont="1" applyBorder="1" applyAlignment="1">
      <alignment horizontal="center" vertical="center" wrapText="1"/>
    </xf>
    <xf numFmtId="2" fontId="2" fillId="0" borderId="7" xfId="49" applyNumberFormat="1" applyFont="1" applyBorder="1" applyAlignment="1">
      <alignment horizontal="center" vertical="center" wrapText="1"/>
    </xf>
    <xf numFmtId="0" fontId="2" fillId="23" borderId="7" xfId="49" applyFont="1" applyFill="1" applyBorder="1" applyAlignment="1">
      <alignment horizontal="right" vertical="center" wrapText="1"/>
    </xf>
    <xf numFmtId="0" fontId="2" fillId="23" borderId="16" xfId="49" applyFont="1" applyFill="1" applyBorder="1" applyAlignment="1">
      <alignment vertical="center" wrapText="1"/>
    </xf>
    <xf numFmtId="1" fontId="19" fillId="23" borderId="7" xfId="49" applyNumberFormat="1" applyFont="1" applyFill="1" applyBorder="1" applyAlignment="1">
      <alignment horizontal="center" vertical="center"/>
    </xf>
    <xf numFmtId="2" fontId="19" fillId="23" borderId="7" xfId="49" applyNumberFormat="1" applyFont="1" applyFill="1" applyBorder="1" applyAlignment="1">
      <alignment horizontal="center" vertical="center"/>
    </xf>
    <xf numFmtId="0" fontId="21" fillId="23" borderId="17" xfId="49" applyFont="1" applyFill="1" applyBorder="1" applyAlignment="1">
      <alignment horizontal="center" vertical="center" wrapText="1"/>
    </xf>
    <xf numFmtId="0" fontId="2" fillId="0" borderId="7" xfId="49" applyFont="1" applyBorder="1" applyAlignment="1">
      <alignment horizontal="left" vertical="center" wrapText="1"/>
    </xf>
    <xf numFmtId="0" fontId="21" fillId="23" borderId="7" xfId="49" applyFont="1" applyFill="1" applyBorder="1" applyAlignment="1">
      <alignment horizontal="center" vertical="center" wrapText="1"/>
    </xf>
    <xf numFmtId="0" fontId="2" fillId="23" borderId="7" xfId="0" applyFont="1" applyFill="1" applyBorder="1" applyAlignment="1">
      <alignment vertical="center"/>
    </xf>
    <xf numFmtId="0" fontId="23" fillId="22" borderId="0" xfId="42" applyFont="1" applyFill="1" applyAlignment="1">
      <alignment horizontal="center"/>
    </xf>
    <xf numFmtId="0" fontId="16" fillId="22" borderId="0" xfId="42" applyFont="1" applyFill="1"/>
    <xf numFmtId="0" fontId="5" fillId="22" borderId="0" xfId="46" applyFont="1" applyFill="1" applyBorder="1"/>
    <xf numFmtId="0" fontId="5" fillId="22" borderId="15" xfId="46" applyFont="1" applyFill="1" applyBorder="1"/>
    <xf numFmtId="0" fontId="14" fillId="23" borderId="10" xfId="43" applyNumberFormat="1" applyFont="1" applyFill="1" applyBorder="1" applyAlignment="1">
      <alignment horizontal="center" vertical="center" wrapText="1"/>
    </xf>
    <xf numFmtId="0" fontId="2" fillId="23" borderId="7" xfId="43" applyNumberFormat="1" applyFont="1" applyFill="1" applyBorder="1" applyAlignment="1">
      <alignment vertical="center" wrapText="1"/>
    </xf>
    <xf numFmtId="0" fontId="7" fillId="23" borderId="10" xfId="43" applyNumberFormat="1" applyFont="1" applyFill="1" applyBorder="1" applyAlignment="1">
      <alignment horizontal="center" vertical="center" wrapText="1"/>
    </xf>
    <xf numFmtId="16" fontId="14" fillId="23" borderId="10" xfId="43" applyNumberFormat="1" applyFont="1" applyFill="1" applyBorder="1" applyAlignment="1">
      <alignment horizontal="center" vertical="center" wrapText="1"/>
    </xf>
    <xf numFmtId="0" fontId="19" fillId="23" borderId="7" xfId="43" applyNumberFormat="1" applyFont="1" applyFill="1" applyBorder="1" applyAlignment="1">
      <alignment horizontal="center" vertical="center" wrapText="1"/>
    </xf>
    <xf numFmtId="0" fontId="7" fillId="23" borderId="7" xfId="43" applyNumberFormat="1" applyFont="1" applyFill="1" applyBorder="1" applyAlignment="1">
      <alignment horizontal="center" vertical="center" wrapText="1"/>
    </xf>
    <xf numFmtId="2" fontId="3" fillId="0" borderId="0" xfId="42" applyNumberFormat="1" applyFont="1"/>
    <xf numFmtId="0" fontId="43" fillId="23" borderId="10" xfId="43" applyNumberFormat="1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vertical="center"/>
    </xf>
    <xf numFmtId="1" fontId="2" fillId="23" borderId="14" xfId="0" applyNumberFormat="1" applyFont="1" applyFill="1" applyBorder="1" applyAlignment="1">
      <alignment horizontal="center" vertical="center"/>
    </xf>
    <xf numFmtId="2" fontId="2" fillId="23" borderId="14" xfId="0" applyNumberFormat="1" applyFont="1" applyFill="1" applyBorder="1" applyAlignment="1">
      <alignment horizontal="center" vertical="center"/>
    </xf>
    <xf numFmtId="0" fontId="2" fillId="0" borderId="9" xfId="42" applyFont="1" applyBorder="1" applyAlignment="1">
      <alignment horizontal="center" vertical="center"/>
    </xf>
    <xf numFmtId="0" fontId="2" fillId="0" borderId="9" xfId="42" applyFont="1" applyBorder="1" applyAlignment="1">
      <alignment vertical="center"/>
    </xf>
    <xf numFmtId="2" fontId="2" fillId="0" borderId="9" xfId="41" applyNumberFormat="1" applyFont="1" applyBorder="1" applyAlignment="1">
      <alignment horizontal="center" vertical="center"/>
    </xf>
    <xf numFmtId="9" fontId="2" fillId="0" borderId="9" xfId="42" applyNumberFormat="1" applyFont="1" applyBorder="1" applyAlignment="1">
      <alignment horizontal="center" vertical="center"/>
    </xf>
    <xf numFmtId="0" fontId="2" fillId="0" borderId="7" xfId="42" applyFont="1" applyBorder="1" applyAlignment="1">
      <alignment horizontal="center" vertical="center"/>
    </xf>
    <xf numFmtId="2" fontId="2" fillId="0" borderId="7" xfId="41" applyNumberFormat="1" applyFont="1" applyBorder="1" applyAlignment="1">
      <alignment horizontal="center" vertical="center"/>
    </xf>
    <xf numFmtId="0" fontId="5" fillId="22" borderId="8" xfId="42" applyFont="1" applyFill="1" applyBorder="1" applyAlignment="1">
      <alignment horizontal="center" vertical="center" wrapText="1"/>
    </xf>
    <xf numFmtId="0" fontId="5" fillId="22" borderId="10" xfId="42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16" fontId="19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/>
    </xf>
    <xf numFmtId="0" fontId="21" fillId="0" borderId="7" xfId="45" applyNumberFormat="1" applyFont="1" applyFill="1" applyBorder="1" applyAlignment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42" applyFont="1"/>
    <xf numFmtId="0" fontId="2" fillId="0" borderId="0" xfId="42" applyFont="1" applyAlignment="1">
      <alignment horizontal="center"/>
    </xf>
  </cellXfs>
  <cellStyles count="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heck Cell" xfId="26"/>
    <cellStyle name="Comma 2" xfId="27"/>
    <cellStyle name="Excel Built-in Normal" xfId="28"/>
    <cellStyle name="Excel Built-in Normal 1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Komats 2" xfId="36"/>
    <cellStyle name="Komats 3" xfId="37"/>
    <cellStyle name="Linked Cell" xfId="38"/>
    <cellStyle name="Normal" xfId="0" builtinId="0"/>
    <cellStyle name="Normal 2" xfId="39"/>
    <cellStyle name="Normal 5" xfId="40"/>
    <cellStyle name="Normal_06T" xfId="41"/>
    <cellStyle name="Normal_9908m" xfId="42"/>
    <cellStyle name="Normal_Ford tame new 2" xfId="43"/>
    <cellStyle name="Normal_Juurmala daudzdziivokla" xfId="44"/>
    <cellStyle name="Normal_Kazino kazino tauers klub" xfId="45"/>
    <cellStyle name="Normal_Teodors Skele un Carnikava 2" xfId="46"/>
    <cellStyle name="Note" xfId="47"/>
    <cellStyle name="Parastais_Izveerstaa_taame-forma" xfId="48"/>
    <cellStyle name="Parasts 2" xfId="49"/>
    <cellStyle name="Stils 1" xfId="50"/>
    <cellStyle name="Style 1" xfId="51"/>
    <cellStyle name="Обычный_Obrazec" xf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alds\c\My%20Documents\Desktop\Arhivs\Visadi%20Excel\Paisum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155"/>
  <sheetViews>
    <sheetView tabSelected="1" zoomScale="80" zoomScaleNormal="80" workbookViewId="0">
      <selection activeCell="C2" sqref="C2"/>
    </sheetView>
  </sheetViews>
  <sheetFormatPr defaultColWidth="8.85546875" defaultRowHeight="12.75" outlineLevelCol="1"/>
  <cols>
    <col min="1" max="1" width="6.5703125" style="181" customWidth="1"/>
    <col min="2" max="2" width="9.85546875" style="181" customWidth="1"/>
    <col min="3" max="3" width="71" style="180" customWidth="1"/>
    <col min="4" max="4" width="13.28515625" style="180" customWidth="1"/>
    <col min="5" max="5" width="10.42578125" style="180" hidden="1" customWidth="1" outlineLevel="1"/>
    <col min="6" max="6" width="13.28515625" style="180" customWidth="1" collapsed="1"/>
    <col min="7" max="16384" width="8.85546875" style="180"/>
  </cols>
  <sheetData>
    <row r="1" spans="1:6" s="2" customFormat="1">
      <c r="A1" s="3"/>
      <c r="B1" s="3"/>
      <c r="C1" s="3"/>
      <c r="D1" s="3"/>
      <c r="E1" s="3"/>
      <c r="F1" s="3"/>
    </row>
    <row r="2" spans="1:6" s="2" customFormat="1" ht="18">
      <c r="A2" s="3"/>
      <c r="B2" s="3"/>
      <c r="C2" s="147" t="s">
        <v>147</v>
      </c>
      <c r="D2" s="12"/>
      <c r="E2" s="12"/>
      <c r="F2" s="3"/>
    </row>
    <row r="3" spans="1:6" s="2" customFormat="1" ht="18">
      <c r="A3" s="3"/>
      <c r="B3" s="3"/>
      <c r="C3" s="3"/>
      <c r="D3" s="12"/>
      <c r="E3" s="12"/>
      <c r="F3" s="3"/>
    </row>
    <row r="4" spans="1:6" s="2" customFormat="1" ht="18" customHeight="1">
      <c r="A4" s="3"/>
      <c r="B4" s="3"/>
      <c r="C4" s="15" t="s">
        <v>148</v>
      </c>
      <c r="D4" s="15"/>
      <c r="E4" s="16"/>
      <c r="F4" s="3"/>
    </row>
    <row r="5" spans="1:6" s="2" customFormat="1" ht="15.75">
      <c r="A5" s="3"/>
      <c r="B5" s="3"/>
      <c r="C5" s="3"/>
      <c r="D5" s="15"/>
      <c r="E5" s="15"/>
      <c r="F5" s="3"/>
    </row>
    <row r="6" spans="1:6" s="2" customFormat="1" ht="18">
      <c r="A6" s="3"/>
      <c r="B6" s="3"/>
      <c r="C6" s="92" t="s">
        <v>65</v>
      </c>
      <c r="D6" s="148"/>
      <c r="E6" s="15"/>
      <c r="F6" s="3"/>
    </row>
    <row r="7" spans="1:6" s="2" customFormat="1" ht="15.75">
      <c r="A7" s="3"/>
      <c r="B7" s="3"/>
      <c r="C7" s="9" t="s">
        <v>64</v>
      </c>
      <c r="D7" s="15"/>
      <c r="E7" s="15"/>
      <c r="F7" s="3"/>
    </row>
    <row r="8" spans="1:6" s="2" customFormat="1" ht="18.75">
      <c r="A8" s="3"/>
      <c r="B8" s="3"/>
      <c r="C8" s="93" t="s">
        <v>63</v>
      </c>
      <c r="D8" s="3"/>
      <c r="E8" s="3"/>
      <c r="F8" s="17"/>
    </row>
    <row r="9" spans="1:6" s="2" customFormat="1">
      <c r="A9" s="3"/>
      <c r="B9" s="3"/>
      <c r="C9" s="66" t="s">
        <v>66</v>
      </c>
      <c r="D9" s="3"/>
      <c r="E9" s="3"/>
      <c r="F9" s="3"/>
    </row>
    <row r="10" spans="1:6" s="2" customFormat="1">
      <c r="A10" s="18"/>
      <c r="B10" s="18"/>
      <c r="C10" s="149"/>
      <c r="D10" s="4"/>
      <c r="E10" s="4"/>
      <c r="F10" s="4"/>
    </row>
    <row r="11" spans="1:6" s="2" customFormat="1">
      <c r="A11" s="19"/>
      <c r="B11" s="19"/>
      <c r="C11" s="150"/>
      <c r="D11" s="20"/>
      <c r="E11" s="20"/>
      <c r="F11" s="20"/>
    </row>
    <row r="12" spans="1:6" s="2" customFormat="1" ht="13.9" customHeight="1">
      <c r="A12" s="168" t="s">
        <v>24</v>
      </c>
      <c r="B12" s="169" t="s">
        <v>28</v>
      </c>
      <c r="C12" s="6"/>
      <c r="D12" s="169" t="s">
        <v>27</v>
      </c>
      <c r="E12" s="1"/>
      <c r="F12" s="169" t="s">
        <v>26</v>
      </c>
    </row>
    <row r="13" spans="1:6" s="2" customFormat="1" ht="12.75" customHeight="1">
      <c r="A13" s="170"/>
      <c r="B13" s="171"/>
      <c r="C13" s="7" t="s">
        <v>29</v>
      </c>
      <c r="D13" s="171"/>
      <c r="E13" s="172"/>
      <c r="F13" s="171"/>
    </row>
    <row r="14" spans="1:6" s="2" customFormat="1" ht="15" customHeight="1">
      <c r="A14" s="170"/>
      <c r="B14" s="171"/>
      <c r="C14" s="7"/>
      <c r="D14" s="171"/>
      <c r="E14" s="172"/>
      <c r="F14" s="171"/>
    </row>
    <row r="15" spans="1:6" s="2" customFormat="1" ht="28.5" customHeight="1">
      <c r="A15" s="173"/>
      <c r="B15" s="174"/>
      <c r="C15" s="8"/>
      <c r="D15" s="174"/>
      <c r="E15" s="175"/>
      <c r="F15" s="174"/>
    </row>
    <row r="16" spans="1:6" s="2" customFormat="1" ht="18" customHeight="1">
      <c r="A16" s="10">
        <v>1</v>
      </c>
      <c r="B16" s="10">
        <v>2</v>
      </c>
      <c r="C16" s="10">
        <v>3</v>
      </c>
      <c r="D16" s="10">
        <v>4</v>
      </c>
      <c r="E16" s="10"/>
      <c r="F16" s="11">
        <v>5</v>
      </c>
    </row>
    <row r="17" spans="1:6" s="2" customFormat="1" ht="18" customHeight="1">
      <c r="A17" s="10"/>
      <c r="B17" s="14"/>
      <c r="C17" s="25" t="s">
        <v>58</v>
      </c>
      <c r="D17" s="10"/>
      <c r="E17" s="10"/>
      <c r="F17" s="11"/>
    </row>
    <row r="18" spans="1:6" s="2" customFormat="1" ht="54" customHeight="1">
      <c r="A18" s="21">
        <v>1</v>
      </c>
      <c r="B18" s="58"/>
      <c r="C18" s="99" t="s">
        <v>99</v>
      </c>
      <c r="D18" s="100" t="s">
        <v>59</v>
      </c>
      <c r="E18" s="101"/>
      <c r="F18" s="101">
        <v>120</v>
      </c>
    </row>
    <row r="19" spans="1:6" s="2" customFormat="1" ht="18" customHeight="1">
      <c r="A19" s="21">
        <f t="shared" ref="A19:A25" si="0">A18+1</f>
        <v>2</v>
      </c>
      <c r="B19" s="176"/>
      <c r="C19" s="91" t="s">
        <v>96</v>
      </c>
      <c r="D19" s="78" t="s">
        <v>47</v>
      </c>
      <c r="E19" s="46"/>
      <c r="F19" s="48">
        <v>452</v>
      </c>
    </row>
    <row r="20" spans="1:6" s="2" customFormat="1" ht="18" customHeight="1">
      <c r="A20" s="21">
        <f t="shared" si="0"/>
        <v>3</v>
      </c>
      <c r="B20" s="58"/>
      <c r="C20" s="91" t="s">
        <v>97</v>
      </c>
      <c r="D20" s="78" t="s">
        <v>47</v>
      </c>
      <c r="E20" s="46"/>
      <c r="F20" s="48">
        <v>349</v>
      </c>
    </row>
    <row r="21" spans="1:6" s="2" customFormat="1" ht="18" customHeight="1">
      <c r="A21" s="21">
        <f t="shared" si="0"/>
        <v>4</v>
      </c>
      <c r="B21" s="58"/>
      <c r="C21" s="91" t="s">
        <v>98</v>
      </c>
      <c r="D21" s="46" t="s">
        <v>30</v>
      </c>
      <c r="E21" s="46"/>
      <c r="F21" s="48">
        <v>148</v>
      </c>
    </row>
    <row r="22" spans="1:6" s="2" customFormat="1" ht="18" customHeight="1">
      <c r="A22" s="21">
        <f t="shared" si="0"/>
        <v>5</v>
      </c>
      <c r="B22" s="58"/>
      <c r="C22" s="91" t="s">
        <v>100</v>
      </c>
      <c r="D22" s="78" t="s">
        <v>47</v>
      </c>
      <c r="E22" s="46"/>
      <c r="F22" s="48">
        <v>764.7</v>
      </c>
    </row>
    <row r="23" spans="1:6" s="2" customFormat="1" ht="18" customHeight="1">
      <c r="A23" s="21">
        <f t="shared" si="0"/>
        <v>6</v>
      </c>
      <c r="B23" s="58"/>
      <c r="C23" s="91" t="s">
        <v>150</v>
      </c>
      <c r="D23" s="78" t="s">
        <v>30</v>
      </c>
      <c r="E23" s="46"/>
      <c r="F23" s="48">
        <v>44</v>
      </c>
    </row>
    <row r="24" spans="1:6" s="2" customFormat="1" ht="18" customHeight="1">
      <c r="A24" s="21">
        <f t="shared" si="0"/>
        <v>7</v>
      </c>
      <c r="B24" s="58"/>
      <c r="C24" s="91" t="s">
        <v>151</v>
      </c>
      <c r="D24" s="78" t="s">
        <v>32</v>
      </c>
      <c r="E24" s="46"/>
      <c r="F24" s="48">
        <v>4</v>
      </c>
    </row>
    <row r="25" spans="1:6" s="2" customFormat="1" ht="18" customHeight="1">
      <c r="A25" s="21">
        <f t="shared" si="0"/>
        <v>8</v>
      </c>
      <c r="B25" s="176"/>
      <c r="C25" s="91" t="s">
        <v>60</v>
      </c>
      <c r="D25" s="46" t="s">
        <v>109</v>
      </c>
      <c r="E25" s="46"/>
      <c r="F25" s="48">
        <f>38+80.1+6.9+229.4+2.6</f>
        <v>357</v>
      </c>
    </row>
    <row r="26" spans="1:6" s="2" customFormat="1" ht="18" customHeight="1">
      <c r="A26" s="21"/>
      <c r="B26" s="10"/>
      <c r="C26" s="22" t="s">
        <v>31</v>
      </c>
      <c r="D26" s="70"/>
      <c r="E26" s="70"/>
      <c r="F26" s="70"/>
    </row>
    <row r="27" spans="1:6" s="2" customFormat="1" ht="18" customHeight="1">
      <c r="A27" s="10"/>
      <c r="B27" s="10"/>
      <c r="C27" s="13" t="s">
        <v>7</v>
      </c>
      <c r="D27" s="10"/>
      <c r="E27" s="10"/>
      <c r="F27" s="11"/>
    </row>
    <row r="28" spans="1:6" s="2" customFormat="1" ht="18" customHeight="1">
      <c r="A28" s="21"/>
      <c r="B28" s="14"/>
      <c r="C28" s="25" t="s">
        <v>8</v>
      </c>
      <c r="D28" s="36"/>
      <c r="E28" s="36"/>
      <c r="F28" s="36"/>
    </row>
    <row r="29" spans="1:6" s="2" customFormat="1" ht="18" customHeight="1">
      <c r="A29" s="21"/>
      <c r="B29" s="10"/>
      <c r="C29" s="30" t="s">
        <v>9</v>
      </c>
      <c r="D29" s="70"/>
      <c r="E29" s="70"/>
      <c r="F29" s="70"/>
    </row>
    <row r="30" spans="1:6" s="2" customFormat="1" ht="33" customHeight="1">
      <c r="A30" s="21">
        <f>A25+1</f>
        <v>9</v>
      </c>
      <c r="B30" s="58"/>
      <c r="C30" s="59" t="s">
        <v>41</v>
      </c>
      <c r="D30" s="33" t="s">
        <v>32</v>
      </c>
      <c r="E30" s="65"/>
      <c r="F30" s="60">
        <v>1</v>
      </c>
    </row>
    <row r="31" spans="1:6" s="2" customFormat="1" ht="18" customHeight="1">
      <c r="A31" s="21">
        <f>A30+1</f>
        <v>10</v>
      </c>
      <c r="B31" s="58"/>
      <c r="C31" s="59" t="s">
        <v>51</v>
      </c>
      <c r="D31" s="33" t="s">
        <v>32</v>
      </c>
      <c r="E31" s="72"/>
      <c r="F31" s="61">
        <v>1</v>
      </c>
    </row>
    <row r="32" spans="1:6" s="2" customFormat="1" ht="19.5" customHeight="1">
      <c r="A32" s="21">
        <f t="shared" ref="A32:A42" si="1">A31+1</f>
        <v>11</v>
      </c>
      <c r="B32" s="58"/>
      <c r="C32" s="59" t="s">
        <v>49</v>
      </c>
      <c r="D32" s="33" t="s">
        <v>32</v>
      </c>
      <c r="E32" s="65"/>
      <c r="F32" s="61">
        <v>1</v>
      </c>
    </row>
    <row r="33" spans="1:6" s="2" customFormat="1" ht="18.75" customHeight="1">
      <c r="A33" s="21">
        <f t="shared" si="1"/>
        <v>12</v>
      </c>
      <c r="B33" s="58"/>
      <c r="C33" s="62" t="s">
        <v>42</v>
      </c>
      <c r="D33" s="33" t="s">
        <v>32</v>
      </c>
      <c r="E33" s="65"/>
      <c r="F33" s="60">
        <v>1</v>
      </c>
    </row>
    <row r="34" spans="1:6" s="2" customFormat="1" ht="29.25" customHeight="1">
      <c r="A34" s="21">
        <f t="shared" si="1"/>
        <v>13</v>
      </c>
      <c r="B34" s="58"/>
      <c r="C34" s="63" t="s">
        <v>48</v>
      </c>
      <c r="D34" s="64" t="s">
        <v>30</v>
      </c>
      <c r="E34" s="72"/>
      <c r="F34" s="61">
        <v>120</v>
      </c>
    </row>
    <row r="35" spans="1:6" s="2" customFormat="1" ht="21.75" customHeight="1">
      <c r="A35" s="21">
        <f t="shared" si="1"/>
        <v>14</v>
      </c>
      <c r="B35" s="58"/>
      <c r="C35" s="73" t="s">
        <v>43</v>
      </c>
      <c r="D35" s="33" t="s">
        <v>32</v>
      </c>
      <c r="E35" s="72"/>
      <c r="F35" s="61">
        <v>1</v>
      </c>
    </row>
    <row r="36" spans="1:6" s="2" customFormat="1" ht="33.75" customHeight="1">
      <c r="A36" s="21">
        <f t="shared" si="1"/>
        <v>15</v>
      </c>
      <c r="B36" s="58"/>
      <c r="C36" s="73" t="s">
        <v>10</v>
      </c>
      <c r="D36" s="33" t="s">
        <v>32</v>
      </c>
      <c r="E36" s="72"/>
      <c r="F36" s="61">
        <v>1</v>
      </c>
    </row>
    <row r="37" spans="1:6" s="2" customFormat="1" ht="20.25" customHeight="1">
      <c r="A37" s="21">
        <f t="shared" si="1"/>
        <v>16</v>
      </c>
      <c r="B37" s="58"/>
      <c r="C37" s="73" t="s">
        <v>11</v>
      </c>
      <c r="D37" s="33" t="s">
        <v>32</v>
      </c>
      <c r="E37" s="72"/>
      <c r="F37" s="61">
        <v>1</v>
      </c>
    </row>
    <row r="38" spans="1:6" s="2" customFormat="1" ht="20.25" customHeight="1">
      <c r="A38" s="21">
        <f t="shared" si="1"/>
        <v>17</v>
      </c>
      <c r="B38" s="58"/>
      <c r="C38" s="73" t="s">
        <v>61</v>
      </c>
      <c r="D38" s="33" t="s">
        <v>32</v>
      </c>
      <c r="E38" s="72"/>
      <c r="F38" s="61">
        <v>1</v>
      </c>
    </row>
    <row r="39" spans="1:6" s="2" customFormat="1" ht="58.5" customHeight="1">
      <c r="A39" s="21">
        <f t="shared" si="1"/>
        <v>18</v>
      </c>
      <c r="B39" s="58"/>
      <c r="C39" s="62" t="s">
        <v>52</v>
      </c>
      <c r="D39" s="65" t="s">
        <v>33</v>
      </c>
      <c r="E39" s="72"/>
      <c r="F39" s="60">
        <v>1</v>
      </c>
    </row>
    <row r="40" spans="1:6" s="2" customFormat="1" ht="33.75" customHeight="1">
      <c r="A40" s="21">
        <f t="shared" si="1"/>
        <v>19</v>
      </c>
      <c r="B40" s="58"/>
      <c r="C40" s="73" t="s">
        <v>2</v>
      </c>
      <c r="D40" s="33" t="s">
        <v>33</v>
      </c>
      <c r="E40" s="72"/>
      <c r="F40" s="61">
        <v>1</v>
      </c>
    </row>
    <row r="41" spans="1:6" s="2" customFormat="1" ht="21.75" customHeight="1">
      <c r="A41" s="21">
        <f t="shared" si="1"/>
        <v>20</v>
      </c>
      <c r="B41" s="58"/>
      <c r="C41" s="62" t="s">
        <v>50</v>
      </c>
      <c r="D41" s="33" t="s">
        <v>32</v>
      </c>
      <c r="E41" s="61"/>
      <c r="F41" s="61">
        <v>1</v>
      </c>
    </row>
    <row r="42" spans="1:6" s="2" customFormat="1" ht="59.25" customHeight="1">
      <c r="A42" s="21">
        <f t="shared" si="1"/>
        <v>21</v>
      </c>
      <c r="B42" s="58"/>
      <c r="C42" s="62" t="s">
        <v>135</v>
      </c>
      <c r="D42" s="33" t="s">
        <v>134</v>
      </c>
      <c r="E42" s="61"/>
      <c r="F42" s="61">
        <v>1</v>
      </c>
    </row>
    <row r="43" spans="1:6" s="2" customFormat="1" ht="21.75" customHeight="1">
      <c r="A43" s="21"/>
      <c r="B43" s="58"/>
      <c r="C43" s="22" t="s">
        <v>31</v>
      </c>
      <c r="D43" s="70"/>
      <c r="E43" s="70"/>
      <c r="F43" s="70"/>
    </row>
    <row r="44" spans="1:6" s="2" customFormat="1" ht="18" customHeight="1">
      <c r="A44" s="21"/>
      <c r="B44" s="75"/>
      <c r="C44" s="76" t="s">
        <v>35</v>
      </c>
      <c r="D44" s="70"/>
      <c r="E44" s="70"/>
      <c r="F44" s="70"/>
    </row>
    <row r="45" spans="1:6" s="2" customFormat="1" ht="18" customHeight="1">
      <c r="A45" s="21"/>
      <c r="B45" s="151"/>
      <c r="C45" s="30" t="s">
        <v>12</v>
      </c>
      <c r="D45" s="77"/>
      <c r="E45" s="42"/>
      <c r="F45" s="46"/>
    </row>
    <row r="46" spans="1:6" s="2" customFormat="1" ht="18" customHeight="1">
      <c r="A46" s="21">
        <f>A42+1</f>
        <v>22</v>
      </c>
      <c r="B46" s="58"/>
      <c r="C46" s="152" t="s">
        <v>101</v>
      </c>
      <c r="D46" s="70" t="s">
        <v>34</v>
      </c>
      <c r="E46" s="70"/>
      <c r="F46" s="79">
        <v>56</v>
      </c>
    </row>
    <row r="47" spans="1:6" s="2" customFormat="1" ht="18" customHeight="1">
      <c r="A47" s="21">
        <f>A46+1</f>
        <v>23</v>
      </c>
      <c r="B47" s="80"/>
      <c r="C47" s="152" t="s">
        <v>13</v>
      </c>
      <c r="D47" s="70" t="s">
        <v>34</v>
      </c>
      <c r="E47" s="70"/>
      <c r="F47" s="74">
        <v>56</v>
      </c>
    </row>
    <row r="48" spans="1:6" s="2" customFormat="1" ht="27.75" customHeight="1">
      <c r="A48" s="21">
        <f>A47+1</f>
        <v>24</v>
      </c>
      <c r="B48" s="80"/>
      <c r="C48" s="44" t="s">
        <v>0</v>
      </c>
      <c r="D48" s="46" t="s">
        <v>34</v>
      </c>
      <c r="E48" s="46"/>
      <c r="F48" s="52">
        <v>50</v>
      </c>
    </row>
    <row r="49" spans="1:6" s="2" customFormat="1" ht="19.5" customHeight="1">
      <c r="A49" s="21">
        <f>A48+1</f>
        <v>25</v>
      </c>
      <c r="B49" s="39"/>
      <c r="C49" s="51" t="s">
        <v>1</v>
      </c>
      <c r="D49" s="46" t="s">
        <v>34</v>
      </c>
      <c r="E49" s="46"/>
      <c r="F49" s="52">
        <v>60</v>
      </c>
    </row>
    <row r="50" spans="1:6" s="2" customFormat="1" ht="18" customHeight="1">
      <c r="A50" s="21">
        <f>A49+1</f>
        <v>26</v>
      </c>
      <c r="B50" s="151"/>
      <c r="C50" s="81" t="s">
        <v>38</v>
      </c>
      <c r="D50" s="46" t="s">
        <v>34</v>
      </c>
      <c r="E50" s="46"/>
      <c r="F50" s="46">
        <v>34</v>
      </c>
    </row>
    <row r="51" spans="1:6" s="2" customFormat="1" ht="18" customHeight="1">
      <c r="A51" s="21"/>
      <c r="B51" s="151"/>
      <c r="C51" s="22" t="s">
        <v>31</v>
      </c>
      <c r="D51" s="70"/>
      <c r="E51" s="70"/>
      <c r="F51" s="70"/>
    </row>
    <row r="52" spans="1:6" s="2" customFormat="1" ht="18" customHeight="1">
      <c r="A52" s="21"/>
      <c r="B52" s="153"/>
      <c r="C52" s="23" t="s">
        <v>14</v>
      </c>
      <c r="D52" s="70"/>
      <c r="E52" s="70"/>
      <c r="F52" s="70"/>
    </row>
    <row r="53" spans="1:6" s="2" customFormat="1" ht="18.75" customHeight="1">
      <c r="A53" s="21"/>
      <c r="B53" s="58"/>
      <c r="C53" s="24" t="s">
        <v>104</v>
      </c>
      <c r="D53" s="40"/>
      <c r="E53" s="70"/>
      <c r="F53" s="35"/>
    </row>
    <row r="54" spans="1:6" s="2" customFormat="1" ht="15.75" customHeight="1">
      <c r="A54" s="21">
        <f>A50+1</f>
        <v>27</v>
      </c>
      <c r="B54" s="58"/>
      <c r="C54" s="44" t="s">
        <v>103</v>
      </c>
      <c r="D54" s="78" t="s">
        <v>47</v>
      </c>
      <c r="E54" s="78"/>
      <c r="F54" s="85">
        <v>75</v>
      </c>
    </row>
    <row r="55" spans="1:6" s="2" customFormat="1" ht="18.75" customHeight="1">
      <c r="A55" s="21">
        <f t="shared" ref="A55:A86" si="2">A54+1</f>
        <v>28</v>
      </c>
      <c r="B55" s="49"/>
      <c r="C55" s="51" t="s">
        <v>46</v>
      </c>
      <c r="D55" s="43" t="s">
        <v>3</v>
      </c>
      <c r="E55" s="46"/>
      <c r="F55" s="43">
        <v>8</v>
      </c>
    </row>
    <row r="56" spans="1:6" s="2" customFormat="1" ht="18.75" customHeight="1">
      <c r="A56" s="21">
        <f t="shared" si="2"/>
        <v>29</v>
      </c>
      <c r="B56" s="154"/>
      <c r="C56" s="45" t="s">
        <v>102</v>
      </c>
      <c r="D56" s="46" t="s">
        <v>21</v>
      </c>
      <c r="E56" s="46"/>
      <c r="F56" s="48">
        <v>58</v>
      </c>
    </row>
    <row r="57" spans="1:6" s="2" customFormat="1" ht="18.75" customHeight="1">
      <c r="A57" s="21">
        <f t="shared" si="2"/>
        <v>30</v>
      </c>
      <c r="B57" s="49"/>
      <c r="C57" s="83" t="s">
        <v>45</v>
      </c>
      <c r="D57" s="46" t="s">
        <v>152</v>
      </c>
      <c r="E57" s="82"/>
      <c r="F57" s="74">
        <v>12</v>
      </c>
    </row>
    <row r="58" spans="1:6" s="2" customFormat="1" ht="18.75" customHeight="1">
      <c r="A58" s="21">
        <f t="shared" si="2"/>
        <v>31</v>
      </c>
      <c r="B58" s="49"/>
      <c r="C58" s="51" t="s">
        <v>46</v>
      </c>
      <c r="D58" s="43" t="s">
        <v>3</v>
      </c>
      <c r="E58" s="46"/>
      <c r="F58" s="43">
        <v>24</v>
      </c>
    </row>
    <row r="59" spans="1:6" s="2" customFormat="1" ht="18.75" customHeight="1">
      <c r="A59" s="21">
        <f t="shared" si="2"/>
        <v>32</v>
      </c>
      <c r="B59" s="55"/>
      <c r="C59" s="56" t="s">
        <v>57</v>
      </c>
      <c r="D59" s="46" t="s">
        <v>21</v>
      </c>
      <c r="E59" s="77"/>
      <c r="F59" s="32">
        <v>49.7</v>
      </c>
    </row>
    <row r="60" spans="1:6" s="2" customFormat="1" ht="18.75" customHeight="1">
      <c r="A60" s="21">
        <f t="shared" si="2"/>
        <v>33</v>
      </c>
      <c r="B60" s="86"/>
      <c r="C60" s="67" t="s">
        <v>111</v>
      </c>
      <c r="D60" s="46" t="s">
        <v>21</v>
      </c>
      <c r="E60" s="47"/>
      <c r="F60" s="32">
        <v>49.7</v>
      </c>
    </row>
    <row r="61" spans="1:6" s="2" customFormat="1" ht="19.5" customHeight="1">
      <c r="A61" s="21">
        <f t="shared" si="2"/>
        <v>34</v>
      </c>
      <c r="B61" s="49"/>
      <c r="C61" s="57" t="s">
        <v>115</v>
      </c>
      <c r="D61" s="32" t="s">
        <v>20</v>
      </c>
      <c r="E61" s="46"/>
      <c r="F61" s="32">
        <v>52</v>
      </c>
    </row>
    <row r="62" spans="1:6" s="2" customFormat="1" ht="19.5" customHeight="1">
      <c r="A62" s="21">
        <f t="shared" si="2"/>
        <v>35</v>
      </c>
      <c r="B62" s="86"/>
      <c r="C62" s="106" t="s">
        <v>114</v>
      </c>
      <c r="D62" s="107" t="s">
        <v>30</v>
      </c>
      <c r="E62" s="46"/>
      <c r="F62" s="32">
        <v>82.8</v>
      </c>
    </row>
    <row r="63" spans="1:6" s="2" customFormat="1" ht="19.5" customHeight="1">
      <c r="A63" s="21">
        <f t="shared" si="2"/>
        <v>36</v>
      </c>
      <c r="B63" s="104"/>
      <c r="C63" s="108" t="s">
        <v>116</v>
      </c>
      <c r="D63" s="107" t="s">
        <v>30</v>
      </c>
      <c r="E63" s="46"/>
      <c r="F63" s="32">
        <f>F62*1.05</f>
        <v>86.94</v>
      </c>
    </row>
    <row r="64" spans="1:6" s="2" customFormat="1" ht="19.5" customHeight="1">
      <c r="A64" s="21">
        <f t="shared" si="2"/>
        <v>37</v>
      </c>
      <c r="B64" s="104"/>
      <c r="C64" s="108" t="s">
        <v>112</v>
      </c>
      <c r="D64" s="32" t="s">
        <v>113</v>
      </c>
      <c r="E64" s="46"/>
      <c r="F64" s="32">
        <f>ROUND(F62*0.047,2)</f>
        <v>3.89</v>
      </c>
    </row>
    <row r="65" spans="1:6" s="2" customFormat="1" ht="19.5" customHeight="1">
      <c r="A65" s="21"/>
      <c r="B65" s="49"/>
      <c r="C65" s="22" t="s">
        <v>31</v>
      </c>
      <c r="D65" s="70"/>
      <c r="E65" s="70"/>
      <c r="F65" s="70"/>
    </row>
    <row r="66" spans="1:6" s="2" customFormat="1" ht="24.75" customHeight="1">
      <c r="A66" s="21"/>
      <c r="B66" s="153"/>
      <c r="C66" s="23" t="s">
        <v>110</v>
      </c>
      <c r="D66" s="54"/>
      <c r="E66" s="54"/>
      <c r="F66" s="41"/>
    </row>
    <row r="67" spans="1:6" s="2" customFormat="1" ht="38.25" customHeight="1">
      <c r="A67" s="21">
        <f>A64+1</f>
        <v>38</v>
      </c>
      <c r="B67" s="155"/>
      <c r="C67" s="42" t="s">
        <v>140</v>
      </c>
      <c r="D67" s="46" t="s">
        <v>20</v>
      </c>
      <c r="E67" s="82"/>
      <c r="F67" s="50">
        <v>448</v>
      </c>
    </row>
    <row r="68" spans="1:6" s="2" customFormat="1" ht="38.25" customHeight="1">
      <c r="A68" s="21">
        <f t="shared" si="2"/>
        <v>39</v>
      </c>
      <c r="B68" s="49"/>
      <c r="C68" s="116" t="s">
        <v>67</v>
      </c>
      <c r="D68" s="46" t="s">
        <v>20</v>
      </c>
      <c r="E68" s="82"/>
      <c r="F68" s="117">
        <v>225</v>
      </c>
    </row>
    <row r="69" spans="1:6" s="2" customFormat="1" ht="38.25" customHeight="1">
      <c r="A69" s="21">
        <f t="shared" si="2"/>
        <v>40</v>
      </c>
      <c r="B69" s="49"/>
      <c r="C69" s="116" t="s">
        <v>68</v>
      </c>
      <c r="D69" s="46" t="s">
        <v>20</v>
      </c>
      <c r="E69" s="82"/>
      <c r="F69" s="117">
        <v>174</v>
      </c>
    </row>
    <row r="70" spans="1:6" s="2" customFormat="1" ht="38.25" customHeight="1">
      <c r="A70" s="21">
        <f t="shared" si="2"/>
        <v>41</v>
      </c>
      <c r="B70" s="49"/>
      <c r="C70" s="116" t="s">
        <v>69</v>
      </c>
      <c r="D70" s="46" t="s">
        <v>20</v>
      </c>
      <c r="E70" s="82"/>
      <c r="F70" s="117">
        <v>87</v>
      </c>
    </row>
    <row r="71" spans="1:6" s="2" customFormat="1" ht="42" customHeight="1">
      <c r="A71" s="21">
        <f t="shared" si="2"/>
        <v>42</v>
      </c>
      <c r="B71" s="49"/>
      <c r="C71" s="116" t="s">
        <v>73</v>
      </c>
      <c r="D71" s="46" t="s">
        <v>23</v>
      </c>
      <c r="E71" s="82"/>
      <c r="F71" s="50">
        <v>1</v>
      </c>
    </row>
    <row r="72" spans="1:6" s="2" customFormat="1" ht="35.25" customHeight="1">
      <c r="A72" s="21">
        <f t="shared" si="2"/>
        <v>43</v>
      </c>
      <c r="B72" s="49"/>
      <c r="C72" s="42" t="s">
        <v>141</v>
      </c>
      <c r="D72" s="46" t="s">
        <v>20</v>
      </c>
      <c r="E72" s="82"/>
      <c r="F72" s="50">
        <v>4</v>
      </c>
    </row>
    <row r="73" spans="1:6" s="2" customFormat="1" ht="36.75" customHeight="1">
      <c r="A73" s="21">
        <f t="shared" si="2"/>
        <v>44</v>
      </c>
      <c r="B73" s="49"/>
      <c r="C73" s="42" t="s">
        <v>70</v>
      </c>
      <c r="D73" s="32" t="s">
        <v>30</v>
      </c>
      <c r="E73" s="82"/>
      <c r="F73" s="50">
        <v>192</v>
      </c>
    </row>
    <row r="74" spans="1:6" s="2" customFormat="1" ht="29.25" customHeight="1">
      <c r="A74" s="21">
        <f t="shared" si="2"/>
        <v>45</v>
      </c>
      <c r="B74" s="49"/>
      <c r="C74" s="42" t="s">
        <v>142</v>
      </c>
      <c r="D74" s="32" t="s">
        <v>30</v>
      </c>
      <c r="E74" s="82"/>
      <c r="F74" s="50">
        <f>78.3*2</f>
        <v>156.6</v>
      </c>
    </row>
    <row r="75" spans="1:6" s="2" customFormat="1" ht="19.5" customHeight="1">
      <c r="A75" s="21">
        <f t="shared" si="2"/>
        <v>46</v>
      </c>
      <c r="B75" s="58"/>
      <c r="C75" s="42" t="s">
        <v>71</v>
      </c>
      <c r="D75" s="32" t="s">
        <v>30</v>
      </c>
      <c r="E75" s="82"/>
      <c r="F75" s="50">
        <v>78.3</v>
      </c>
    </row>
    <row r="76" spans="1:6" s="2" customFormat="1" ht="19.5" customHeight="1">
      <c r="A76" s="21">
        <f t="shared" si="2"/>
        <v>47</v>
      </c>
      <c r="B76" s="58"/>
      <c r="C76" s="42" t="s">
        <v>95</v>
      </c>
      <c r="D76" s="32" t="s">
        <v>32</v>
      </c>
      <c r="E76" s="82"/>
      <c r="F76" s="50">
        <v>2</v>
      </c>
    </row>
    <row r="77" spans="1:6" s="2" customFormat="1" ht="21" customHeight="1">
      <c r="A77" s="21">
        <f t="shared" si="2"/>
        <v>48</v>
      </c>
      <c r="B77" s="58"/>
      <c r="C77" s="118" t="s">
        <v>62</v>
      </c>
      <c r="D77" s="46" t="s">
        <v>30</v>
      </c>
      <c r="E77" s="46">
        <v>1.8</v>
      </c>
      <c r="F77" s="119">
        <v>78.3</v>
      </c>
    </row>
    <row r="78" spans="1:6" s="2" customFormat="1" ht="21" customHeight="1">
      <c r="A78" s="21"/>
      <c r="B78" s="87"/>
      <c r="C78" s="22" t="s">
        <v>31</v>
      </c>
      <c r="D78" s="70"/>
      <c r="E78" s="70"/>
      <c r="F78" s="70"/>
    </row>
    <row r="79" spans="1:6" s="2" customFormat="1" ht="18" customHeight="1">
      <c r="A79" s="21"/>
      <c r="B79" s="29"/>
      <c r="C79" s="25" t="s">
        <v>4</v>
      </c>
      <c r="D79" s="54"/>
      <c r="E79" s="54"/>
      <c r="F79" s="41"/>
    </row>
    <row r="80" spans="1:6" s="2" customFormat="1" ht="18" customHeight="1">
      <c r="A80" s="21"/>
      <c r="B80" s="58"/>
      <c r="C80" s="24" t="s">
        <v>36</v>
      </c>
      <c r="D80" s="54"/>
      <c r="E80" s="54"/>
      <c r="F80" s="41"/>
    </row>
    <row r="81" spans="1:7" s="2" customFormat="1" ht="18" customHeight="1">
      <c r="A81" s="21">
        <f>A77+1</f>
        <v>49</v>
      </c>
      <c r="B81" s="49"/>
      <c r="C81" s="88" t="s">
        <v>5</v>
      </c>
      <c r="D81" s="84" t="s">
        <v>15</v>
      </c>
      <c r="E81" s="54"/>
      <c r="F81" s="89">
        <v>0.89800000000000002</v>
      </c>
    </row>
    <row r="82" spans="1:7" s="2" customFormat="1" ht="30" customHeight="1">
      <c r="A82" s="21">
        <f t="shared" si="2"/>
        <v>50</v>
      </c>
      <c r="B82" s="49"/>
      <c r="C82" s="68" t="s">
        <v>138</v>
      </c>
      <c r="D82" s="84" t="s">
        <v>15</v>
      </c>
      <c r="E82" s="43"/>
      <c r="F82" s="89">
        <f>F81*1.05</f>
        <v>0.94290000000000007</v>
      </c>
    </row>
    <row r="83" spans="1:7" s="2" customFormat="1" ht="18" customHeight="1">
      <c r="A83" s="21">
        <f t="shared" si="2"/>
        <v>51</v>
      </c>
      <c r="B83" s="49"/>
      <c r="C83" s="69" t="s">
        <v>137</v>
      </c>
      <c r="D83" s="84" t="s">
        <v>15</v>
      </c>
      <c r="E83" s="43"/>
      <c r="F83" s="89">
        <v>0.89800000000000002</v>
      </c>
    </row>
    <row r="84" spans="1:7" s="2" customFormat="1" ht="18" customHeight="1">
      <c r="A84" s="21">
        <f t="shared" si="2"/>
        <v>52</v>
      </c>
      <c r="B84" s="58"/>
      <c r="C84" s="68" t="s">
        <v>6</v>
      </c>
      <c r="D84" s="84" t="s">
        <v>19</v>
      </c>
      <c r="E84" s="43"/>
      <c r="F84" s="43">
        <v>50</v>
      </c>
    </row>
    <row r="85" spans="1:7" s="2" customFormat="1" ht="44.25" customHeight="1">
      <c r="A85" s="21">
        <f t="shared" si="2"/>
        <v>53</v>
      </c>
      <c r="B85" s="49"/>
      <c r="C85" s="68" t="s">
        <v>139</v>
      </c>
      <c r="D85" s="84" t="s">
        <v>23</v>
      </c>
      <c r="E85" s="43"/>
      <c r="F85" s="43">
        <v>1</v>
      </c>
    </row>
    <row r="86" spans="1:7" s="2" customFormat="1" ht="37.5" customHeight="1">
      <c r="A86" s="21">
        <f t="shared" si="2"/>
        <v>54</v>
      </c>
      <c r="B86" s="49"/>
      <c r="C86" s="69" t="s">
        <v>37</v>
      </c>
      <c r="D86" s="54" t="s">
        <v>20</v>
      </c>
      <c r="E86" s="43"/>
      <c r="F86" s="43">
        <v>38</v>
      </c>
    </row>
    <row r="87" spans="1:7" s="2" customFormat="1" ht="18" customHeight="1">
      <c r="A87" s="21"/>
      <c r="B87" s="49"/>
      <c r="C87" s="22" t="s">
        <v>31</v>
      </c>
      <c r="D87" s="70"/>
      <c r="E87" s="70"/>
      <c r="F87" s="70"/>
    </row>
    <row r="88" spans="1:7" s="2" customFormat="1" ht="18" customHeight="1">
      <c r="A88" s="21"/>
      <c r="B88" s="156"/>
      <c r="C88" s="23" t="s">
        <v>16</v>
      </c>
      <c r="D88" s="70"/>
      <c r="E88" s="70"/>
      <c r="F88" s="70"/>
    </row>
    <row r="89" spans="1:7" s="2" customFormat="1" ht="15.95" customHeight="1">
      <c r="A89" s="21"/>
      <c r="B89" s="58"/>
      <c r="C89" s="30" t="s">
        <v>82</v>
      </c>
      <c r="D89" s="70"/>
      <c r="E89" s="70"/>
      <c r="F89" s="71"/>
    </row>
    <row r="90" spans="1:7" s="2" customFormat="1" ht="15.75" customHeight="1">
      <c r="A90" s="21">
        <f>A86+1</f>
        <v>55</v>
      </c>
      <c r="B90" s="120"/>
      <c r="C90" s="121" t="s">
        <v>83</v>
      </c>
      <c r="D90" s="54" t="s">
        <v>32</v>
      </c>
      <c r="E90" s="122"/>
      <c r="F90" s="54">
        <v>11</v>
      </c>
    </row>
    <row r="91" spans="1:7" s="2" customFormat="1" ht="15.75" customHeight="1">
      <c r="A91" s="21">
        <f t="shared" ref="A91:A104" si="3">A90+1</f>
        <v>56</v>
      </c>
      <c r="B91" s="120"/>
      <c r="C91" s="51" t="s">
        <v>88</v>
      </c>
      <c r="D91" s="54" t="s">
        <v>32</v>
      </c>
      <c r="E91" s="122"/>
      <c r="F91" s="54">
        <v>5</v>
      </c>
    </row>
    <row r="92" spans="1:7" s="2" customFormat="1" ht="15.75" customHeight="1">
      <c r="A92" s="21">
        <f t="shared" si="3"/>
        <v>57</v>
      </c>
      <c r="B92" s="120"/>
      <c r="C92" s="51" t="s">
        <v>89</v>
      </c>
      <c r="D92" s="54" t="s">
        <v>32</v>
      </c>
      <c r="E92" s="122"/>
      <c r="F92" s="54">
        <v>4</v>
      </c>
    </row>
    <row r="93" spans="1:7" s="2" customFormat="1" ht="15.75" customHeight="1">
      <c r="A93" s="21">
        <f t="shared" si="3"/>
        <v>58</v>
      </c>
      <c r="B93" s="120"/>
      <c r="C93" s="51" t="s">
        <v>90</v>
      </c>
      <c r="D93" s="54" t="s">
        <v>32</v>
      </c>
      <c r="E93" s="122"/>
      <c r="F93" s="54">
        <v>2</v>
      </c>
    </row>
    <row r="94" spans="1:7" s="2" customFormat="1" ht="15.75" customHeight="1">
      <c r="A94" s="21">
        <f t="shared" si="3"/>
        <v>59</v>
      </c>
      <c r="B94" s="120"/>
      <c r="C94" s="51" t="s">
        <v>54</v>
      </c>
      <c r="D94" s="46" t="s">
        <v>33</v>
      </c>
      <c r="E94" s="122"/>
      <c r="F94" s="54">
        <v>11</v>
      </c>
      <c r="G94" s="157"/>
    </row>
    <row r="95" spans="1:7" s="2" customFormat="1" ht="15.75" customHeight="1">
      <c r="A95" s="21">
        <f t="shared" si="3"/>
        <v>60</v>
      </c>
      <c r="B95" s="120"/>
      <c r="C95" s="51" t="s">
        <v>55</v>
      </c>
      <c r="D95" s="54" t="s">
        <v>32</v>
      </c>
      <c r="E95" s="122"/>
      <c r="F95" s="54">
        <v>6</v>
      </c>
    </row>
    <row r="96" spans="1:7" s="2" customFormat="1" ht="18.75" customHeight="1">
      <c r="A96" s="21">
        <f t="shared" si="3"/>
        <v>61</v>
      </c>
      <c r="B96" s="123"/>
      <c r="C96" s="121" t="s">
        <v>56</v>
      </c>
      <c r="D96" s="54" t="s">
        <v>23</v>
      </c>
      <c r="E96" s="122"/>
      <c r="F96" s="54">
        <v>1</v>
      </c>
    </row>
    <row r="97" spans="1:6" s="2" customFormat="1" ht="18.75" customHeight="1">
      <c r="A97" s="21">
        <f t="shared" si="3"/>
        <v>62</v>
      </c>
      <c r="B97" s="120"/>
      <c r="C97" s="121" t="s">
        <v>53</v>
      </c>
      <c r="D97" s="54" t="s">
        <v>30</v>
      </c>
      <c r="E97" s="122"/>
      <c r="F97" s="54">
        <v>77</v>
      </c>
    </row>
    <row r="98" spans="1:6" s="2" customFormat="1" ht="18.75" customHeight="1">
      <c r="A98" s="21">
        <f t="shared" si="3"/>
        <v>63</v>
      </c>
      <c r="B98" s="34"/>
      <c r="C98" s="121" t="s">
        <v>92</v>
      </c>
      <c r="D98" s="54" t="s">
        <v>30</v>
      </c>
      <c r="E98" s="122"/>
      <c r="F98" s="54">
        <v>16.399999999999999</v>
      </c>
    </row>
    <row r="99" spans="1:6" s="2" customFormat="1" ht="18.75" customHeight="1">
      <c r="A99" s="21">
        <f t="shared" si="3"/>
        <v>64</v>
      </c>
      <c r="B99" s="34"/>
      <c r="C99" s="121" t="s">
        <v>91</v>
      </c>
      <c r="D99" s="54" t="s">
        <v>30</v>
      </c>
      <c r="E99" s="122"/>
      <c r="F99" s="54">
        <v>16.399999999999999</v>
      </c>
    </row>
    <row r="100" spans="1:6" s="2" customFormat="1" ht="18.75" customHeight="1">
      <c r="A100" s="21">
        <f t="shared" si="3"/>
        <v>65</v>
      </c>
      <c r="B100" s="34"/>
      <c r="C100" s="121" t="s">
        <v>44</v>
      </c>
      <c r="D100" s="54" t="s">
        <v>30</v>
      </c>
      <c r="E100" s="122"/>
      <c r="F100" s="124">
        <v>110</v>
      </c>
    </row>
    <row r="101" spans="1:6" s="2" customFormat="1" ht="81.75" customHeight="1">
      <c r="A101" s="21">
        <f t="shared" si="3"/>
        <v>66</v>
      </c>
      <c r="B101" s="123"/>
      <c r="C101" s="121" t="s">
        <v>85</v>
      </c>
      <c r="D101" s="54" t="s">
        <v>23</v>
      </c>
      <c r="E101" s="122"/>
      <c r="F101" s="54">
        <v>1</v>
      </c>
    </row>
    <row r="102" spans="1:6" s="2" customFormat="1" ht="81.75" customHeight="1">
      <c r="A102" s="21">
        <f t="shared" si="3"/>
        <v>67</v>
      </c>
      <c r="B102" s="123"/>
      <c r="C102" s="121" t="s">
        <v>84</v>
      </c>
      <c r="D102" s="54" t="s">
        <v>23</v>
      </c>
      <c r="E102" s="122"/>
      <c r="F102" s="54">
        <v>1</v>
      </c>
    </row>
    <row r="103" spans="1:6" s="2" customFormat="1" ht="107.25" customHeight="1">
      <c r="A103" s="21">
        <f t="shared" si="3"/>
        <v>68</v>
      </c>
      <c r="B103" s="123"/>
      <c r="C103" s="121" t="s">
        <v>86</v>
      </c>
      <c r="D103" s="54" t="s">
        <v>23</v>
      </c>
      <c r="E103" s="122"/>
      <c r="F103" s="54">
        <v>1</v>
      </c>
    </row>
    <row r="104" spans="1:6" s="2" customFormat="1" ht="20.25" customHeight="1">
      <c r="A104" s="21">
        <f t="shared" si="3"/>
        <v>69</v>
      </c>
      <c r="B104" s="120"/>
      <c r="C104" s="125" t="s">
        <v>87</v>
      </c>
      <c r="D104" s="126" t="s">
        <v>33</v>
      </c>
      <c r="E104" s="127"/>
      <c r="F104" s="126">
        <v>3</v>
      </c>
    </row>
    <row r="105" spans="1:6" s="2" customFormat="1" ht="15.95" customHeight="1">
      <c r="A105" s="21"/>
      <c r="B105" s="58"/>
      <c r="C105" s="22" t="s">
        <v>31</v>
      </c>
      <c r="D105" s="70"/>
      <c r="E105" s="71"/>
      <c r="F105" s="70"/>
    </row>
    <row r="106" spans="1:6" s="2" customFormat="1" ht="15.95" customHeight="1">
      <c r="A106" s="21"/>
      <c r="B106" s="158"/>
      <c r="C106" s="37" t="s">
        <v>39</v>
      </c>
      <c r="D106" s="70"/>
      <c r="E106" s="70"/>
      <c r="F106" s="70"/>
    </row>
    <row r="107" spans="1:6" s="2" customFormat="1" ht="15.95" customHeight="1">
      <c r="A107" s="21"/>
      <c r="B107" s="34"/>
      <c r="C107" s="98" t="s">
        <v>40</v>
      </c>
      <c r="D107" s="70"/>
      <c r="E107" s="70"/>
      <c r="F107" s="70"/>
    </row>
    <row r="108" spans="1:6" s="2" customFormat="1" ht="36" customHeight="1">
      <c r="A108" s="21">
        <f>A104+1</f>
        <v>70</v>
      </c>
      <c r="B108" s="58"/>
      <c r="C108" s="42" t="s">
        <v>143</v>
      </c>
      <c r="D108" s="46" t="s">
        <v>20</v>
      </c>
      <c r="E108" s="46"/>
      <c r="F108" s="48">
        <v>349</v>
      </c>
    </row>
    <row r="109" spans="1:6" s="2" customFormat="1" ht="21" customHeight="1">
      <c r="A109" s="21">
        <f>A108+1</f>
        <v>71</v>
      </c>
      <c r="B109" s="58"/>
      <c r="C109" s="116" t="s">
        <v>144</v>
      </c>
      <c r="D109" s="46" t="s">
        <v>20</v>
      </c>
      <c r="E109" s="46"/>
      <c r="F109" s="90">
        <v>367</v>
      </c>
    </row>
    <row r="110" spans="1:6" s="2" customFormat="1" ht="24.75" customHeight="1">
      <c r="A110" s="21">
        <f t="shared" ref="A110:A129" si="4">A109+1</f>
        <v>72</v>
      </c>
      <c r="B110" s="58"/>
      <c r="C110" s="116" t="s">
        <v>72</v>
      </c>
      <c r="D110" s="46" t="s">
        <v>23</v>
      </c>
      <c r="E110" s="46"/>
      <c r="F110" s="48">
        <v>1</v>
      </c>
    </row>
    <row r="111" spans="1:6" s="2" customFormat="1" ht="31.5" customHeight="1">
      <c r="A111" s="21">
        <f t="shared" si="4"/>
        <v>73</v>
      </c>
      <c r="B111" s="58"/>
      <c r="C111" s="42" t="s">
        <v>79</v>
      </c>
      <c r="D111" s="46" t="s">
        <v>30</v>
      </c>
      <c r="E111" s="46"/>
      <c r="F111" s="90">
        <v>396</v>
      </c>
    </row>
    <row r="112" spans="1:6" s="2" customFormat="1" ht="15.95" customHeight="1">
      <c r="A112" s="21">
        <f t="shared" si="4"/>
        <v>74</v>
      </c>
      <c r="B112" s="58"/>
      <c r="C112" s="128" t="s">
        <v>74</v>
      </c>
      <c r="D112" s="46" t="s">
        <v>30</v>
      </c>
      <c r="E112" s="46"/>
      <c r="F112" s="90">
        <v>30.5</v>
      </c>
    </row>
    <row r="113" spans="1:6" s="2" customFormat="1" ht="15.95" customHeight="1">
      <c r="A113" s="21">
        <f t="shared" si="4"/>
        <v>75</v>
      </c>
      <c r="B113" s="58"/>
      <c r="C113" s="53" t="s">
        <v>75</v>
      </c>
      <c r="D113" s="46" t="s">
        <v>30</v>
      </c>
      <c r="E113" s="46"/>
      <c r="F113" s="90">
        <v>34</v>
      </c>
    </row>
    <row r="114" spans="1:6" s="2" customFormat="1" ht="16.5" customHeight="1">
      <c r="A114" s="21">
        <f t="shared" si="4"/>
        <v>76</v>
      </c>
      <c r="B114" s="58"/>
      <c r="C114" s="53" t="s">
        <v>76</v>
      </c>
      <c r="D114" s="46" t="s">
        <v>30</v>
      </c>
      <c r="E114" s="46"/>
      <c r="F114" s="48">
        <v>64</v>
      </c>
    </row>
    <row r="115" spans="1:6" s="2" customFormat="1" ht="15.95" customHeight="1">
      <c r="A115" s="21">
        <f t="shared" si="4"/>
        <v>77</v>
      </c>
      <c r="B115" s="58"/>
      <c r="C115" s="116" t="s">
        <v>77</v>
      </c>
      <c r="D115" s="70" t="s">
        <v>23</v>
      </c>
      <c r="E115" s="70"/>
      <c r="F115" s="71">
        <v>1</v>
      </c>
    </row>
    <row r="116" spans="1:6" s="2" customFormat="1" ht="30" customHeight="1">
      <c r="A116" s="21">
        <f t="shared" si="4"/>
        <v>78</v>
      </c>
      <c r="B116" s="58"/>
      <c r="C116" s="42" t="s">
        <v>81</v>
      </c>
      <c r="D116" s="46" t="s">
        <v>32</v>
      </c>
      <c r="E116" s="46"/>
      <c r="F116" s="90">
        <v>1</v>
      </c>
    </row>
    <row r="117" spans="1:6" s="2" customFormat="1" ht="33" customHeight="1">
      <c r="A117" s="21">
        <f t="shared" si="4"/>
        <v>79</v>
      </c>
      <c r="B117" s="58"/>
      <c r="C117" s="129" t="s">
        <v>145</v>
      </c>
      <c r="D117" s="46" t="s">
        <v>30</v>
      </c>
      <c r="E117" s="46"/>
      <c r="F117" s="48">
        <v>61</v>
      </c>
    </row>
    <row r="118" spans="1:6" s="2" customFormat="1" ht="36.75" customHeight="1">
      <c r="A118" s="21">
        <f t="shared" si="4"/>
        <v>80</v>
      </c>
      <c r="B118" s="58"/>
      <c r="C118" s="129" t="s">
        <v>80</v>
      </c>
      <c r="D118" s="46" t="s">
        <v>30</v>
      </c>
      <c r="E118" s="77"/>
      <c r="F118" s="130">
        <v>83.6</v>
      </c>
    </row>
    <row r="119" spans="1:6" s="2" customFormat="1" ht="31.5" customHeight="1">
      <c r="A119" s="21">
        <f t="shared" si="4"/>
        <v>81</v>
      </c>
      <c r="B119" s="58"/>
      <c r="C119" s="121" t="s">
        <v>78</v>
      </c>
      <c r="D119" s="46" t="s">
        <v>30</v>
      </c>
      <c r="E119" s="131"/>
      <c r="F119" s="130">
        <v>94</v>
      </c>
    </row>
    <row r="120" spans="1:6" s="2" customFormat="1" ht="31.5" customHeight="1">
      <c r="A120" s="21">
        <f t="shared" si="4"/>
        <v>82</v>
      </c>
      <c r="B120" s="58"/>
      <c r="C120" s="132" t="s">
        <v>146</v>
      </c>
      <c r="D120" s="46" t="s">
        <v>30</v>
      </c>
      <c r="E120" s="133"/>
      <c r="F120" s="48">
        <v>23.2</v>
      </c>
    </row>
    <row r="121" spans="1:6" s="2" customFormat="1" ht="15.75" customHeight="1">
      <c r="A121" s="21">
        <f t="shared" si="4"/>
        <v>83</v>
      </c>
      <c r="B121" s="58"/>
      <c r="C121" s="132" t="s">
        <v>93</v>
      </c>
      <c r="D121" s="46" t="s">
        <v>23</v>
      </c>
      <c r="E121" s="133"/>
      <c r="F121" s="48">
        <v>5</v>
      </c>
    </row>
    <row r="122" spans="1:6" s="2" customFormat="1" ht="15.75" customHeight="1">
      <c r="A122" s="21">
        <f t="shared" si="4"/>
        <v>84</v>
      </c>
      <c r="B122" s="58"/>
      <c r="C122" s="132" t="s">
        <v>94</v>
      </c>
      <c r="D122" s="46" t="s">
        <v>23</v>
      </c>
      <c r="E122" s="133"/>
      <c r="F122" s="48">
        <v>5</v>
      </c>
    </row>
    <row r="123" spans="1:6" s="2" customFormat="1" ht="15.95" customHeight="1">
      <c r="A123" s="21"/>
      <c r="B123" s="58"/>
      <c r="C123" s="31" t="s">
        <v>31</v>
      </c>
      <c r="D123" s="46"/>
      <c r="E123" s="48"/>
      <c r="F123" s="46"/>
    </row>
    <row r="124" spans="1:6" s="2" customFormat="1" ht="15.95" customHeight="1">
      <c r="A124" s="21"/>
      <c r="B124" s="134"/>
      <c r="C124" s="135" t="s">
        <v>124</v>
      </c>
      <c r="D124" s="46"/>
      <c r="E124" s="48"/>
      <c r="F124" s="46"/>
    </row>
    <row r="125" spans="1:6" s="2" customFormat="1" ht="35.25" customHeight="1">
      <c r="A125" s="21">
        <f>A122+1</f>
        <v>85</v>
      </c>
      <c r="B125" s="58"/>
      <c r="C125" s="136" t="s">
        <v>125</v>
      </c>
      <c r="D125" s="137" t="s">
        <v>20</v>
      </c>
      <c r="E125" s="137"/>
      <c r="F125" s="138">
        <v>82.8</v>
      </c>
    </row>
    <row r="126" spans="1:6" s="2" customFormat="1" ht="15.95" customHeight="1">
      <c r="A126" s="21">
        <f t="shared" si="4"/>
        <v>86</v>
      </c>
      <c r="B126" s="58"/>
      <c r="C126" s="139" t="s">
        <v>126</v>
      </c>
      <c r="D126" s="137" t="s">
        <v>20</v>
      </c>
      <c r="E126" s="137"/>
      <c r="F126" s="138">
        <f>F125*1.05</f>
        <v>86.94</v>
      </c>
    </row>
    <row r="127" spans="1:6" s="2" customFormat="1" ht="15.95" customHeight="1">
      <c r="A127" s="21">
        <f t="shared" si="4"/>
        <v>87</v>
      </c>
      <c r="B127" s="58"/>
      <c r="C127" s="139" t="s">
        <v>127</v>
      </c>
      <c r="D127" s="137" t="s">
        <v>19</v>
      </c>
      <c r="E127" s="137"/>
      <c r="F127" s="138">
        <f>F125*6</f>
        <v>496.79999999999995</v>
      </c>
    </row>
    <row r="128" spans="1:6" s="2" customFormat="1" ht="15.95" customHeight="1">
      <c r="A128" s="21">
        <f t="shared" si="4"/>
        <v>88</v>
      </c>
      <c r="B128" s="58"/>
      <c r="C128" s="139" t="s">
        <v>128</v>
      </c>
      <c r="D128" s="137" t="s">
        <v>32</v>
      </c>
      <c r="E128" s="137"/>
      <c r="F128" s="138">
        <f>F125*4</f>
        <v>331.2</v>
      </c>
    </row>
    <row r="129" spans="1:6" s="2" customFormat="1" ht="15.95" customHeight="1">
      <c r="A129" s="21">
        <f t="shared" si="4"/>
        <v>89</v>
      </c>
      <c r="B129" s="58"/>
      <c r="C129" s="140" t="s">
        <v>129</v>
      </c>
      <c r="D129" s="137" t="s">
        <v>20</v>
      </c>
      <c r="E129" s="141"/>
      <c r="F129" s="142">
        <v>82.8</v>
      </c>
    </row>
    <row r="130" spans="1:6" s="2" customFormat="1" ht="15.95" customHeight="1">
      <c r="A130" s="21"/>
      <c r="B130" s="58"/>
      <c r="C130" s="143" t="s">
        <v>130</v>
      </c>
      <c r="D130" s="137"/>
      <c r="E130" s="141"/>
      <c r="F130" s="142"/>
    </row>
    <row r="131" spans="1:6" s="2" customFormat="1" ht="15.95" customHeight="1">
      <c r="A131" s="21">
        <f>A129+1</f>
        <v>90</v>
      </c>
      <c r="B131" s="58"/>
      <c r="C131" s="144" t="s">
        <v>131</v>
      </c>
      <c r="D131" s="137" t="s">
        <v>20</v>
      </c>
      <c r="E131" s="137"/>
      <c r="F131" s="138">
        <v>70.400000000000006</v>
      </c>
    </row>
    <row r="132" spans="1:6" s="2" customFormat="1" ht="15.95" customHeight="1">
      <c r="A132" s="21"/>
      <c r="B132" s="58"/>
      <c r="C132" s="145" t="s">
        <v>132</v>
      </c>
      <c r="D132" s="137"/>
      <c r="E132" s="141"/>
      <c r="F132" s="142"/>
    </row>
    <row r="133" spans="1:6" s="2" customFormat="1" ht="15.95" customHeight="1">
      <c r="A133" s="21">
        <f>A131+1</f>
        <v>91</v>
      </c>
      <c r="B133" s="58"/>
      <c r="C133" s="44" t="s">
        <v>133</v>
      </c>
      <c r="D133" s="46" t="s">
        <v>21</v>
      </c>
      <c r="E133" s="101"/>
      <c r="F133" s="85">
        <v>24.8</v>
      </c>
    </row>
    <row r="134" spans="1:6" s="2" customFormat="1" ht="15.95" customHeight="1">
      <c r="A134" s="21"/>
      <c r="B134" s="58"/>
      <c r="C134" s="95" t="s">
        <v>17</v>
      </c>
      <c r="D134" s="43"/>
      <c r="E134" s="46"/>
      <c r="F134" s="48"/>
    </row>
    <row r="135" spans="1:6" s="2" customFormat="1" ht="15.95" customHeight="1">
      <c r="A135" s="21">
        <f>A133+1</f>
        <v>92</v>
      </c>
      <c r="B135" s="86"/>
      <c r="C135" s="44" t="s">
        <v>18</v>
      </c>
      <c r="D135" s="46" t="s">
        <v>20</v>
      </c>
      <c r="E135" s="41"/>
      <c r="F135" s="43">
        <v>360</v>
      </c>
    </row>
    <row r="136" spans="1:6" s="2" customFormat="1" ht="15.95" customHeight="1">
      <c r="A136" s="21"/>
      <c r="B136" s="86"/>
      <c r="C136" s="31" t="s">
        <v>31</v>
      </c>
      <c r="D136" s="146"/>
      <c r="E136" s="41"/>
      <c r="F136" s="43"/>
    </row>
    <row r="137" spans="1:6" s="2" customFormat="1" ht="15.95" customHeight="1">
      <c r="A137" s="21"/>
      <c r="B137" s="10"/>
      <c r="C137" s="14" t="s">
        <v>136</v>
      </c>
      <c r="D137" s="146"/>
      <c r="E137" s="41"/>
      <c r="F137" s="43"/>
    </row>
    <row r="138" spans="1:6" s="2" customFormat="1" ht="15.95" customHeight="1">
      <c r="A138" s="21"/>
      <c r="B138" s="102"/>
      <c r="C138" s="103" t="s">
        <v>105</v>
      </c>
      <c r="D138" s="146"/>
      <c r="E138" s="41"/>
      <c r="F138" s="43"/>
    </row>
    <row r="139" spans="1:6" s="2" customFormat="1" ht="31.5" customHeight="1">
      <c r="A139" s="21">
        <f>A135+1</f>
        <v>93</v>
      </c>
      <c r="B139" s="86"/>
      <c r="C139" s="109" t="s">
        <v>119</v>
      </c>
      <c r="D139" s="32" t="s">
        <v>20</v>
      </c>
      <c r="E139" s="41"/>
      <c r="F139" s="32">
        <v>12</v>
      </c>
    </row>
    <row r="140" spans="1:6" s="2" customFormat="1" ht="21" customHeight="1">
      <c r="A140" s="21">
        <f t="shared" ref="A140:A150" si="5">A139+1</f>
        <v>94</v>
      </c>
      <c r="B140" s="104"/>
      <c r="C140" s="110" t="s">
        <v>117</v>
      </c>
      <c r="D140" s="32" t="s">
        <v>113</v>
      </c>
      <c r="E140" s="41"/>
      <c r="F140" s="112">
        <v>1.5</v>
      </c>
    </row>
    <row r="141" spans="1:6" s="2" customFormat="1" ht="31.5" customHeight="1">
      <c r="A141" s="21">
        <f t="shared" si="5"/>
        <v>95</v>
      </c>
      <c r="B141" s="104"/>
      <c r="C141" s="105" t="s">
        <v>118</v>
      </c>
      <c r="D141" s="111" t="s">
        <v>19</v>
      </c>
      <c r="E141" s="41"/>
      <c r="F141" s="32">
        <v>1</v>
      </c>
    </row>
    <row r="142" spans="1:6" s="2" customFormat="1" ht="19.5" customHeight="1">
      <c r="A142" s="21"/>
      <c r="B142" s="104"/>
      <c r="C142" s="114" t="s">
        <v>123</v>
      </c>
      <c r="D142" s="111"/>
      <c r="E142" s="41"/>
      <c r="F142" s="32"/>
    </row>
    <row r="143" spans="1:6" s="2" customFormat="1" ht="15.95" customHeight="1">
      <c r="A143" s="21"/>
      <c r="B143" s="102"/>
      <c r="C143" s="177" t="s">
        <v>106</v>
      </c>
      <c r="D143" s="146"/>
      <c r="E143" s="41"/>
      <c r="F143" s="43"/>
    </row>
    <row r="144" spans="1:6" s="2" customFormat="1" ht="15.95" customHeight="1">
      <c r="A144" s="21"/>
      <c r="B144" s="86"/>
      <c r="C144" s="178" t="s">
        <v>107</v>
      </c>
      <c r="D144" s="146"/>
      <c r="E144" s="41"/>
      <c r="F144" s="43"/>
    </row>
    <row r="145" spans="1:6" s="2" customFormat="1" ht="15.95" customHeight="1">
      <c r="A145" s="21">
        <f>A141+1</f>
        <v>96</v>
      </c>
      <c r="B145" s="104"/>
      <c r="C145" s="56" t="s">
        <v>153</v>
      </c>
      <c r="D145" s="32" t="s">
        <v>20</v>
      </c>
      <c r="E145" s="50"/>
      <c r="F145" s="50">
        <v>715</v>
      </c>
    </row>
    <row r="146" spans="1:6" s="2" customFormat="1" ht="27" customHeight="1">
      <c r="A146" s="21">
        <f t="shared" si="5"/>
        <v>97</v>
      </c>
      <c r="B146" s="179"/>
      <c r="C146" s="56" t="s">
        <v>154</v>
      </c>
      <c r="D146" s="32" t="s">
        <v>20</v>
      </c>
      <c r="E146" s="41"/>
      <c r="F146" s="43">
        <v>715</v>
      </c>
    </row>
    <row r="147" spans="1:6" s="2" customFormat="1" ht="15.95" customHeight="1">
      <c r="A147" s="21">
        <f t="shared" si="5"/>
        <v>98</v>
      </c>
      <c r="B147" s="104"/>
      <c r="C147" s="105" t="s">
        <v>108</v>
      </c>
      <c r="D147" s="32" t="s">
        <v>109</v>
      </c>
      <c r="E147" s="41"/>
      <c r="F147" s="43">
        <f>F146*0.2*1.15</f>
        <v>164.45</v>
      </c>
    </row>
    <row r="148" spans="1:6" s="2" customFormat="1" ht="15.95" customHeight="1">
      <c r="A148" s="21">
        <f t="shared" si="5"/>
        <v>99</v>
      </c>
      <c r="B148" s="104"/>
      <c r="C148" s="91" t="s">
        <v>120</v>
      </c>
      <c r="D148" s="46" t="s">
        <v>20</v>
      </c>
      <c r="E148" s="41"/>
      <c r="F148" s="43">
        <v>715</v>
      </c>
    </row>
    <row r="149" spans="1:6" s="2" customFormat="1" ht="15.95" customHeight="1">
      <c r="A149" s="21">
        <f t="shared" si="5"/>
        <v>100</v>
      </c>
      <c r="B149" s="104"/>
      <c r="C149" s="91" t="s">
        <v>121</v>
      </c>
      <c r="D149" s="46" t="s">
        <v>20</v>
      </c>
      <c r="E149" s="41"/>
      <c r="F149" s="43">
        <v>715</v>
      </c>
    </row>
    <row r="150" spans="1:6" s="2" customFormat="1" ht="15.95" customHeight="1">
      <c r="A150" s="21">
        <f t="shared" si="5"/>
        <v>101</v>
      </c>
      <c r="B150" s="104"/>
      <c r="C150" s="91" t="s">
        <v>122</v>
      </c>
      <c r="D150" s="46" t="s">
        <v>20</v>
      </c>
      <c r="E150" s="41"/>
      <c r="F150" s="43">
        <v>715</v>
      </c>
    </row>
    <row r="151" spans="1:6" s="2" customFormat="1" ht="15.95" customHeight="1" thickBot="1">
      <c r="A151" s="26"/>
      <c r="B151" s="113"/>
      <c r="C151" s="97" t="s">
        <v>31</v>
      </c>
      <c r="D151" s="159"/>
      <c r="E151" s="160"/>
      <c r="F151" s="161"/>
    </row>
    <row r="152" spans="1:6" s="2" customFormat="1" ht="21" customHeight="1" thickTop="1">
      <c r="A152" s="96"/>
      <c r="B152" s="96"/>
      <c r="C152" s="27" t="s">
        <v>25</v>
      </c>
      <c r="D152" s="162"/>
      <c r="E152" s="163"/>
      <c r="F152" s="164"/>
    </row>
    <row r="153" spans="1:6" s="2" customFormat="1" ht="20.25" customHeight="1">
      <c r="A153" s="5"/>
      <c r="B153" s="5"/>
      <c r="C153" s="115" t="s">
        <v>149</v>
      </c>
      <c r="D153" s="165"/>
      <c r="E153" s="94"/>
      <c r="F153" s="164"/>
    </row>
    <row r="154" spans="1:6" s="2" customFormat="1" ht="20.25" customHeight="1">
      <c r="A154" s="5"/>
      <c r="B154" s="5"/>
      <c r="C154" s="28" t="s">
        <v>22</v>
      </c>
      <c r="D154" s="166"/>
      <c r="E154" s="38"/>
      <c r="F154" s="167"/>
    </row>
    <row r="155" spans="1:6" s="2" customFormat="1" ht="12.75" customHeight="1">
      <c r="A155" s="5"/>
      <c r="B155" s="5"/>
      <c r="C155" s="5"/>
      <c r="D155" s="5"/>
      <c r="E155" s="5"/>
      <c r="F155" s="5"/>
    </row>
  </sheetData>
  <mergeCells count="4">
    <mergeCell ref="A12:A15"/>
    <mergeCell ref="B12:B15"/>
    <mergeCell ref="D12:D15"/>
    <mergeCell ref="F12:F15"/>
  </mergeCells>
  <conditionalFormatting sqref="C105:C106 C51:C52 C87:C88 C78 C30:C43 C26 C136 C18 C144:C147 C64:C66 C62:D62 C59:C61 C63:E63 C141:E142 C139:C140 C151:C152 C123:C124">
    <cfRule type="expression" priority="51" stopIfTrue="1">
      <formula>#REF!</formula>
    </cfRule>
  </conditionalFormatting>
  <conditionalFormatting sqref="B46 B49 B57:B58 B53:B55 B30:B43 B67:B87 B18 B89:B105 B60:B65 B20:B24 B138:B145 B147:B151 B107:B136">
    <cfRule type="expression" priority="52" stopIfTrue="1">
      <formula>#REF!</formula>
    </cfRule>
  </conditionalFormatting>
  <printOptions horizontalCentered="1" gridLines="1"/>
  <pageMargins left="0.39370078740157483" right="0.39370078740157483" top="0.82677165354330717" bottom="0.78740157480314965" header="0.19685039370078741" footer="0.35433070866141736"/>
  <pageSetup paperSize="9" scale="65" orientation="portrait" horizontalDpi="4294967292" verticalDpi="300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1-1Celtn</vt:lpstr>
    </vt:vector>
  </TitlesOfParts>
  <Company>Kubs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Kungi</dc:creator>
  <cp:lastModifiedBy>Arturs</cp:lastModifiedBy>
  <cp:lastPrinted>2015-04-22T19:02:40Z</cp:lastPrinted>
  <dcterms:created xsi:type="dcterms:W3CDTF">2003-05-12T08:44:18Z</dcterms:created>
  <dcterms:modified xsi:type="dcterms:W3CDTF">2016-09-13T07:44:13Z</dcterms:modified>
</cp:coreProperties>
</file>