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00" windowHeight="11760"/>
  </bookViews>
  <sheets>
    <sheet name="Saraksts" sheetId="1" r:id="rId1"/>
    <sheet name="04" sheetId="2" r:id="rId2"/>
    <sheet name="7" sheetId="5" r:id="rId3"/>
    <sheet name="10.1" sheetId="6" r:id="rId4"/>
    <sheet name="14_1" sheetId="8" r:id="rId5"/>
    <sheet name="16.1" sheetId="19" r:id="rId6"/>
    <sheet name="17.1" sheetId="16" r:id="rId7"/>
    <sheet name="18.1" sheetId="14" r:id="rId8"/>
    <sheet name="19.1" sheetId="9" r:id="rId9"/>
    <sheet name="3-An" sheetId="21" r:id="rId10"/>
    <sheet name="5-An" sheetId="23" r:id="rId11"/>
    <sheet name="6-An" sheetId="24" r:id="rId12"/>
    <sheet name="1-Kp" sheetId="25" r:id="rId13"/>
  </sheets>
  <externalReferences>
    <externalReference r:id="rId14"/>
    <externalReference r:id="rId15"/>
  </externalReferences>
  <definedNames>
    <definedName name="_Print_titles" localSheetId="1">#REF!</definedName>
    <definedName name="_Print_titles" localSheetId="3">#REF!</definedName>
    <definedName name="_Print_titles" localSheetId="4">#REF!</definedName>
    <definedName name="_Print_titles" localSheetId="2">#REF!</definedName>
    <definedName name="_Print_titles">#REF!</definedName>
    <definedName name="Margin">#REF!</definedName>
    <definedName name="ponipa">[1]alph!$F$8:$F$207</definedName>
    <definedName name="Ponipb">[1]alph!$G$7:$P$207</definedName>
    <definedName name="ponp">[1]alph!$C$7:$D$595</definedName>
    <definedName name="_xlnm.Print_Area" localSheetId="1">'04'!$A$1:$O$23</definedName>
    <definedName name="_xlnm.Print_Area" localSheetId="3">'10.1'!$A$1:$P$23</definedName>
    <definedName name="_xlnm.Print_Area" localSheetId="4">'14_1'!$A$1:$O$31</definedName>
    <definedName name="_xlnm.Print_Area" localSheetId="2">'7'!$A$1:$O$18</definedName>
    <definedName name="_xlnm.Print_Titles" localSheetId="1">'04'!$4:$6</definedName>
    <definedName name="_xlnm.Print_Titles" localSheetId="3">'10.1'!$4:$6</definedName>
    <definedName name="_xlnm.Print_Titles" localSheetId="4">'14_1'!$4:$6</definedName>
    <definedName name="_xlnm.Print_Titles" localSheetId="2">'7'!$4:$6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5"/>
  <c r="A17" s="1"/>
  <c r="A22" s="1"/>
  <c r="A23" s="1"/>
  <c r="A25" s="1"/>
  <c r="A26" s="1"/>
  <c r="A27" s="1"/>
  <c r="A28" s="1"/>
  <c r="A29" s="1"/>
  <c r="A30" s="1"/>
  <c r="A31" s="1"/>
  <c r="A32" s="1"/>
  <c r="A33" s="1"/>
  <c r="A34" s="1"/>
  <c r="A35" s="1"/>
  <c r="A15" i="24"/>
  <c r="A16" s="1"/>
  <c r="A17" s="1"/>
  <c r="A22" s="1"/>
  <c r="A23" s="1"/>
  <c r="A24" s="1"/>
  <c r="A25" s="1"/>
  <c r="A26" s="1"/>
  <c r="A27" s="1"/>
  <c r="A28" s="1"/>
  <c r="A29" s="1"/>
  <c r="A31" s="1"/>
  <c r="A32" s="1"/>
  <c r="A34" s="1"/>
  <c r="A35" s="1"/>
  <c r="A37" s="1"/>
  <c r="A38" s="1"/>
  <c r="A39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70" s="1"/>
  <c r="A74" s="1"/>
  <c r="A75" s="1"/>
  <c r="A76" s="1"/>
  <c r="A77" s="1"/>
  <c r="A78" s="1"/>
  <c r="A80" s="1"/>
  <c r="A81" s="1"/>
  <c r="A82" s="1"/>
  <c r="A13" i="23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1" s="1"/>
  <c r="A82" s="1"/>
  <c r="N11" i="21"/>
  <c r="M11"/>
  <c r="L11"/>
  <c r="J11"/>
  <c r="N10"/>
  <c r="M10"/>
  <c r="L10"/>
  <c r="J10"/>
  <c r="N9"/>
  <c r="M9"/>
  <c r="L9"/>
  <c r="J9"/>
  <c r="N8"/>
  <c r="N13" s="1"/>
  <c r="N15" s="1"/>
  <c r="M8"/>
  <c r="L8"/>
  <c r="J8"/>
  <c r="O10" l="1"/>
  <c r="O11"/>
  <c r="M13"/>
  <c r="M14" s="1"/>
  <c r="M15" s="1"/>
  <c r="O8"/>
  <c r="L13"/>
  <c r="L15" s="1"/>
  <c r="O9"/>
  <c r="O13" l="1"/>
  <c r="O15"/>
  <c r="J27" i="14" l="1"/>
  <c r="J27" i="8" l="1"/>
  <c r="L27"/>
  <c r="M27"/>
  <c r="N11" i="19"/>
  <c r="O11" s="1"/>
  <c r="N10"/>
  <c r="M10"/>
  <c r="L10"/>
  <c r="K10"/>
  <c r="J10"/>
  <c r="N9"/>
  <c r="M9"/>
  <c r="L9"/>
  <c r="K9"/>
  <c r="J9"/>
  <c r="C6"/>
  <c r="D6" s="1"/>
  <c r="E6" s="1"/>
  <c r="F6" s="1"/>
  <c r="G6" s="1"/>
  <c r="H6" s="1"/>
  <c r="I6" s="1"/>
  <c r="J6" s="1"/>
  <c r="K6" s="1"/>
  <c r="L6" s="1"/>
  <c r="M6" s="1"/>
  <c r="N6" s="1"/>
  <c r="O6" s="1"/>
  <c r="M12" l="1"/>
  <c r="O10"/>
  <c r="L12"/>
  <c r="L14" s="1"/>
  <c r="N12"/>
  <c r="N14" s="1"/>
  <c r="K12"/>
  <c r="M13"/>
  <c r="O13" s="1"/>
  <c r="O9"/>
  <c r="O12" l="1"/>
  <c r="O14"/>
  <c r="M14"/>
  <c r="N25" i="16" l="1"/>
  <c r="O25" s="1"/>
  <c r="N24"/>
  <c r="M24"/>
  <c r="L24"/>
  <c r="O24" s="1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O20" s="1"/>
  <c r="K20"/>
  <c r="J20"/>
  <c r="N19"/>
  <c r="M19"/>
  <c r="L19"/>
  <c r="K19"/>
  <c r="J19"/>
  <c r="J18"/>
  <c r="J17"/>
  <c r="D17"/>
  <c r="N17" s="1"/>
  <c r="N16"/>
  <c r="M16"/>
  <c r="L16"/>
  <c r="K16"/>
  <c r="J16"/>
  <c r="J15"/>
  <c r="J14"/>
  <c r="J13"/>
  <c r="J12"/>
  <c r="D12"/>
  <c r="N12" s="1"/>
  <c r="J11"/>
  <c r="D11"/>
  <c r="N11" s="1"/>
  <c r="A11"/>
  <c r="A12" s="1"/>
  <c r="A14" s="1"/>
  <c r="A16" s="1"/>
  <c r="A18" s="1"/>
  <c r="J10"/>
  <c r="J9"/>
  <c r="C6"/>
  <c r="D6" s="1"/>
  <c r="E6" s="1"/>
  <c r="F6" s="1"/>
  <c r="G6" s="1"/>
  <c r="H6" s="1"/>
  <c r="I6" s="1"/>
  <c r="J6" s="1"/>
  <c r="K6" s="1"/>
  <c r="L6" s="1"/>
  <c r="M6" s="1"/>
  <c r="N6" s="1"/>
  <c r="O6" s="1"/>
  <c r="O16" l="1"/>
  <c r="L17"/>
  <c r="O19"/>
  <c r="O23"/>
  <c r="D13"/>
  <c r="M13" s="1"/>
  <c r="D9"/>
  <c r="D10" s="1"/>
  <c r="K11"/>
  <c r="K12"/>
  <c r="O21"/>
  <c r="L11"/>
  <c r="L12"/>
  <c r="D14"/>
  <c r="N14" s="1"/>
  <c r="K17"/>
  <c r="O22"/>
  <c r="M11"/>
  <c r="M12"/>
  <c r="M17"/>
  <c r="O17" s="1"/>
  <c r="D18"/>
  <c r="M14" l="1"/>
  <c r="O12"/>
  <c r="O11"/>
  <c r="K14"/>
  <c r="D15"/>
  <c r="L14"/>
  <c r="O14" s="1"/>
  <c r="M9"/>
  <c r="K9"/>
  <c r="N9"/>
  <c r="K13"/>
  <c r="L13"/>
  <c r="N13"/>
  <c r="L9"/>
  <c r="N18"/>
  <c r="M18"/>
  <c r="L18"/>
  <c r="K18"/>
  <c r="N10"/>
  <c r="L10"/>
  <c r="K10"/>
  <c r="M10"/>
  <c r="O9" l="1"/>
  <c r="O13"/>
  <c r="O10"/>
  <c r="O18"/>
  <c r="K26"/>
  <c r="L15"/>
  <c r="M15"/>
  <c r="K15"/>
  <c r="N15"/>
  <c r="N26" s="1"/>
  <c r="N28" s="1"/>
  <c r="L26"/>
  <c r="L28" s="1"/>
  <c r="O15" l="1"/>
  <c r="O26" s="1"/>
  <c r="M26"/>
  <c r="M27" s="1"/>
  <c r="O27" s="1"/>
  <c r="O28" l="1"/>
  <c r="M28"/>
  <c r="N28" i="14"/>
  <c r="O28" s="1"/>
  <c r="N27"/>
  <c r="M27"/>
  <c r="L27"/>
  <c r="K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O14" s="1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N8"/>
  <c r="M8"/>
  <c r="L8"/>
  <c r="K8"/>
  <c r="J8"/>
  <c r="C6"/>
  <c r="D6" s="1"/>
  <c r="E6" s="1"/>
  <c r="F6" s="1"/>
  <c r="G6" s="1"/>
  <c r="H6" s="1"/>
  <c r="I6" s="1"/>
  <c r="J6" s="1"/>
  <c r="K6" s="1"/>
  <c r="L6" s="1"/>
  <c r="M6" s="1"/>
  <c r="N6" s="1"/>
  <c r="O6" s="1"/>
  <c r="O12" l="1"/>
  <c r="O13"/>
  <c r="O16"/>
  <c r="O18"/>
  <c r="O20"/>
  <c r="L29"/>
  <c r="L31" s="1"/>
  <c r="N29"/>
  <c r="N31" s="1"/>
  <c r="O10"/>
  <c r="O17"/>
  <c r="O22"/>
  <c r="O26"/>
  <c r="O27"/>
  <c r="O19"/>
  <c r="O23"/>
  <c r="M29"/>
  <c r="O9"/>
  <c r="O11"/>
  <c r="O21"/>
  <c r="O24"/>
  <c r="K29"/>
  <c r="O15"/>
  <c r="O25"/>
  <c r="M30"/>
  <c r="O30" s="1"/>
  <c r="O8"/>
  <c r="M31" l="1"/>
  <c r="O29"/>
  <c r="O31" s="1"/>
  <c r="N12" i="9" l="1"/>
  <c r="O12" s="1"/>
  <c r="N11"/>
  <c r="M11"/>
  <c r="L11"/>
  <c r="K11"/>
  <c r="J11"/>
  <c r="N10"/>
  <c r="M10"/>
  <c r="L10"/>
  <c r="K10"/>
  <c r="J10"/>
  <c r="N9"/>
  <c r="M9"/>
  <c r="L9"/>
  <c r="K9"/>
  <c r="J9"/>
  <c r="N8"/>
  <c r="M8"/>
  <c r="L8"/>
  <c r="O8" s="1"/>
  <c r="K8"/>
  <c r="K13" s="1"/>
  <c r="J8"/>
  <c r="C6"/>
  <c r="D6" s="1"/>
  <c r="E6" s="1"/>
  <c r="F6" s="1"/>
  <c r="G6" s="1"/>
  <c r="H6" s="1"/>
  <c r="I6" s="1"/>
  <c r="J6" s="1"/>
  <c r="K6" s="1"/>
  <c r="L6" s="1"/>
  <c r="M6" s="1"/>
  <c r="N6" s="1"/>
  <c r="O6" s="1"/>
  <c r="O9" l="1"/>
  <c r="M13"/>
  <c r="N13"/>
  <c r="N15" s="1"/>
  <c r="O10"/>
  <c r="O11"/>
  <c r="M14"/>
  <c r="O14" s="1"/>
  <c r="L13"/>
  <c r="L15" s="1"/>
  <c r="O13" l="1"/>
  <c r="O15"/>
  <c r="M15"/>
  <c r="N27" i="8"/>
  <c r="O27" s="1"/>
  <c r="N26"/>
  <c r="M26"/>
  <c r="L26"/>
  <c r="K26"/>
  <c r="J26"/>
  <c r="N25"/>
  <c r="M25"/>
  <c r="L25"/>
  <c r="K25"/>
  <c r="J25"/>
  <c r="N24"/>
  <c r="M24"/>
  <c r="L24"/>
  <c r="K24"/>
  <c r="J24"/>
  <c r="J22"/>
  <c r="N22"/>
  <c r="J21"/>
  <c r="M21"/>
  <c r="L20"/>
  <c r="J20"/>
  <c r="N20"/>
  <c r="N19"/>
  <c r="M19"/>
  <c r="L19"/>
  <c r="K19"/>
  <c r="J19"/>
  <c r="N18"/>
  <c r="M18"/>
  <c r="L18"/>
  <c r="K18"/>
  <c r="J18"/>
  <c r="J17"/>
  <c r="J16"/>
  <c r="J15"/>
  <c r="M15"/>
  <c r="J14"/>
  <c r="J13"/>
  <c r="M13"/>
  <c r="N12"/>
  <c r="M12"/>
  <c r="L12"/>
  <c r="K12"/>
  <c r="J12"/>
  <c r="N11"/>
  <c r="M11"/>
  <c r="L11"/>
  <c r="K11"/>
  <c r="J11"/>
  <c r="N10"/>
  <c r="M10"/>
  <c r="L10"/>
  <c r="K10"/>
  <c r="J10"/>
  <c r="C6"/>
  <c r="D6" s="1"/>
  <c r="E6" s="1"/>
  <c r="F6" s="1"/>
  <c r="G6" s="1"/>
  <c r="H6" s="1"/>
  <c r="I6" s="1"/>
  <c r="J6" s="1"/>
  <c r="K6" s="1"/>
  <c r="L6" s="1"/>
  <c r="M6" s="1"/>
  <c r="N6" s="1"/>
  <c r="O6" s="1"/>
  <c r="O11" l="1"/>
  <c r="O12"/>
  <c r="N16"/>
  <c r="O26"/>
  <c r="O19"/>
  <c r="O18"/>
  <c r="K28"/>
  <c r="O24"/>
  <c r="L28"/>
  <c r="L30" s="1"/>
  <c r="M28"/>
  <c r="M29" s="1"/>
  <c r="O10"/>
  <c r="K13"/>
  <c r="N28"/>
  <c r="N30" s="1"/>
  <c r="O25"/>
  <c r="N13"/>
  <c r="L15"/>
  <c r="K20"/>
  <c r="L21"/>
  <c r="L13"/>
  <c r="O13" s="1"/>
  <c r="N15"/>
  <c r="M20"/>
  <c r="O20" s="1"/>
  <c r="N21"/>
  <c r="K22"/>
  <c r="M22"/>
  <c r="K15"/>
  <c r="K21"/>
  <c r="L22"/>
  <c r="K16" l="1"/>
  <c r="M16"/>
  <c r="L16"/>
  <c r="O28"/>
  <c r="O21"/>
  <c r="O29"/>
  <c r="M30"/>
  <c r="O22"/>
  <c r="O15"/>
  <c r="K17"/>
  <c r="N17"/>
  <c r="M17"/>
  <c r="L17"/>
  <c r="L14"/>
  <c r="N14"/>
  <c r="K14"/>
  <c r="M14"/>
  <c r="O30" l="1"/>
  <c r="O16"/>
  <c r="O17"/>
  <c r="O14"/>
  <c r="C8" i="1" l="1"/>
  <c r="C7" l="1"/>
  <c r="O19" i="6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P11" l="1"/>
  <c r="P19"/>
  <c r="L20"/>
  <c r="P12"/>
  <c r="P13"/>
  <c r="P9"/>
  <c r="O20"/>
  <c r="O22" s="1"/>
  <c r="P17"/>
  <c r="P15"/>
  <c r="N20"/>
  <c r="N21" s="1"/>
  <c r="P21" s="1"/>
  <c r="M20"/>
  <c r="M22" s="1"/>
  <c r="P18"/>
  <c r="P16"/>
  <c r="P14"/>
  <c r="P10"/>
  <c r="N22" l="1"/>
  <c r="P20"/>
  <c r="P22" s="1"/>
  <c r="N14" i="5"/>
  <c r="O14" s="1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J10"/>
  <c r="K10"/>
  <c r="N8"/>
  <c r="M8"/>
  <c r="L8"/>
  <c r="K8"/>
  <c r="J8"/>
  <c r="C6"/>
  <c r="D6" s="1"/>
  <c r="E6" s="1"/>
  <c r="F6" s="1"/>
  <c r="G6" s="1"/>
  <c r="H6" s="1"/>
  <c r="I6" s="1"/>
  <c r="J6" s="1"/>
  <c r="K6" s="1"/>
  <c r="L6" s="1"/>
  <c r="M6" s="1"/>
  <c r="N6" s="1"/>
  <c r="O6" s="1"/>
  <c r="B8"/>
  <c r="O12" l="1"/>
  <c r="O13"/>
  <c r="L15"/>
  <c r="L17" s="1"/>
  <c r="O10"/>
  <c r="M15"/>
  <c r="M16" s="1"/>
  <c r="O16" s="1"/>
  <c r="O8"/>
  <c r="O11"/>
  <c r="K15"/>
  <c r="N15"/>
  <c r="N17" s="1"/>
  <c r="O15" l="1"/>
  <c r="O17" s="1"/>
  <c r="M17"/>
  <c r="C6" i="1" l="1"/>
  <c r="N19" i="2"/>
  <c r="M19"/>
  <c r="L19"/>
  <c r="J19"/>
  <c r="N17"/>
  <c r="M17"/>
  <c r="L17"/>
  <c r="J17"/>
  <c r="N16"/>
  <c r="M16"/>
  <c r="L16"/>
  <c r="J16"/>
  <c r="N15"/>
  <c r="M15"/>
  <c r="L15"/>
  <c r="J15"/>
  <c r="N13"/>
  <c r="M13"/>
  <c r="L13"/>
  <c r="J13"/>
  <c r="N12"/>
  <c r="M12"/>
  <c r="L12"/>
  <c r="J12"/>
  <c r="K12"/>
  <c r="A12"/>
  <c r="A13" s="1"/>
  <c r="A15" s="1"/>
  <c r="A16" s="1"/>
  <c r="A17" s="1"/>
  <c r="A19" s="1"/>
  <c r="N10"/>
  <c r="M10"/>
  <c r="L10"/>
  <c r="J10"/>
  <c r="N9"/>
  <c r="M9"/>
  <c r="L9"/>
  <c r="J9"/>
  <c r="K9"/>
  <c r="N7"/>
  <c r="M7"/>
  <c r="B7"/>
  <c r="K10" l="1"/>
  <c r="O10"/>
  <c r="O12"/>
  <c r="O16"/>
  <c r="O7"/>
  <c r="O13"/>
  <c r="N20"/>
  <c r="N22" s="1"/>
  <c r="O17"/>
  <c r="O19"/>
  <c r="L20"/>
  <c r="L22" s="1"/>
  <c r="O15"/>
  <c r="K16"/>
  <c r="K17"/>
  <c r="K19"/>
  <c r="M20"/>
  <c r="K13"/>
  <c r="K15"/>
  <c r="O9"/>
  <c r="K20" l="1"/>
  <c r="O20"/>
  <c r="M21"/>
  <c r="O21" s="1"/>
  <c r="O22" l="1"/>
  <c r="M22"/>
</calcChain>
</file>

<file path=xl/sharedStrings.xml><?xml version="1.0" encoding="utf-8"?>
<sst xmlns="http://schemas.openxmlformats.org/spreadsheetml/2006/main" count="800" uniqueCount="383">
  <si>
    <t>Nr.p.k.</t>
  </si>
  <si>
    <t>Nosaukums</t>
  </si>
  <si>
    <t>Tāmes nr.</t>
  </si>
  <si>
    <t>Lietus kanalizācijas aku remonts</t>
  </si>
  <si>
    <t>Tāme Nr.4</t>
  </si>
  <si>
    <t>Darba nosaukums</t>
  </si>
  <si>
    <t>Mērvienība</t>
  </si>
  <si>
    <t>Daudzums</t>
  </si>
  <si>
    <t>Vienības izmaksas</t>
  </si>
  <si>
    <t>Kopā uz visu apjomu</t>
  </si>
  <si>
    <t>Laika norma   (c/h )</t>
  </si>
  <si>
    <t>Darba atmaksas likme (EUR/h )</t>
  </si>
  <si>
    <t>Darba alga (EUR)</t>
  </si>
  <si>
    <t>Materiāli (EUR)</t>
  </si>
  <si>
    <t>Mehānismi   (EUR)</t>
  </si>
  <si>
    <t>Kopā (EUR)</t>
  </si>
  <si>
    <t>Darbietilpība, c/st.</t>
  </si>
  <si>
    <t>Summa (EUR)</t>
  </si>
  <si>
    <t>DEMONTĀŽAS DARBI</t>
  </si>
  <si>
    <t>Caurules Dn300 demontāža</t>
  </si>
  <si>
    <t>m</t>
  </si>
  <si>
    <t>Dz/betona aku demontāža</t>
  </si>
  <si>
    <t>gab</t>
  </si>
  <si>
    <t>MONTĀŽAS DARBI</t>
  </si>
  <si>
    <t>T8 caurules Dn300 montāža</t>
  </si>
  <si>
    <t>Betona aku Dn1000 h=2,0m montāža</t>
  </si>
  <si>
    <t>k-ts</t>
  </si>
  <si>
    <t>ZEMES DARBI</t>
  </si>
  <si>
    <t>Rakšanas darbi h=2,0-2,5m</t>
  </si>
  <si>
    <t>m³</t>
  </si>
  <si>
    <t>Smilts pamatne</t>
  </si>
  <si>
    <t>Tranšejas aizbēršana</t>
  </si>
  <si>
    <t>PARĒJIE DARBI</t>
  </si>
  <si>
    <t>Dz/betona aku un caurules utilizācija</t>
  </si>
  <si>
    <t>obj.</t>
  </si>
  <si>
    <t>Kopā:</t>
  </si>
  <si>
    <t>Materiālu, grunts apmaiņas un būvgružu transporta izdevumi</t>
  </si>
  <si>
    <t>Tiešās izmaksas kopā:</t>
  </si>
  <si>
    <t>0-4</t>
  </si>
  <si>
    <t>Jumta laipas</t>
  </si>
  <si>
    <t>Tāme Nr.7</t>
  </si>
  <si>
    <t>Jumts</t>
  </si>
  <si>
    <t>Jumta laipu izbūve</t>
  </si>
  <si>
    <t>t.m.</t>
  </si>
  <si>
    <t>terases dēļi no koka plastmasas kompozītmateriāla 24*146mm, (laipas platums b=0.65m)</t>
  </si>
  <si>
    <r>
      <t>m</t>
    </r>
    <r>
      <rPr>
        <vertAlign val="superscript"/>
        <sz val="10"/>
        <color indexed="8"/>
        <rFont val="Arial"/>
        <family val="2"/>
        <charset val="204"/>
      </rPr>
      <t>2</t>
    </r>
  </si>
  <si>
    <t>Jumta segums bitumena ruļļu materiāls 1 kārta</t>
  </si>
  <si>
    <t>Stiprinājumi</t>
  </si>
  <si>
    <t>gab.</t>
  </si>
  <si>
    <t>Auto celtnis</t>
  </si>
  <si>
    <t>st.</t>
  </si>
  <si>
    <t>Tāme Nr.10.1</t>
  </si>
  <si>
    <t>Tips, marka Dnmm</t>
  </si>
  <si>
    <t>Būvdarbu apjomi Nr. 2-5</t>
  </si>
  <si>
    <t>Ūdensvads, kanalizācija</t>
  </si>
  <si>
    <t>Ūdensvads Ū3A</t>
  </si>
  <si>
    <t>Ūdensvada plastmasas daudzslāņu caurules PN10</t>
  </si>
  <si>
    <t>Porgumijas pretkondensācijas izolācija δ=12mm λ=0.034W/m°C</t>
  </si>
  <si>
    <t>Ūdens vada sistēma skalošana</t>
  </si>
  <si>
    <t>Karstais un cirkulācijas ūdensvads S3; S4</t>
  </si>
  <si>
    <t>Balansējošais ventilis (pozīcija analoga Karstais un cirkulācijas ūdensvads S3; S4)</t>
  </si>
  <si>
    <t>Balansējošais ventilis  (pozīcija analoga Karstais un cirkulācijas ūdensvads S3; S4)</t>
  </si>
  <si>
    <t>Ceļi un laukumi</t>
  </si>
  <si>
    <t>Dzesētāja atbalsta rāmja izgatavošana un uzstādīšana</t>
  </si>
  <si>
    <t>Tāme Nr.14.1</t>
  </si>
  <si>
    <t>Būvdarbu apjomi Nr.1-2</t>
  </si>
  <si>
    <t>Būvkonstrukcijas</t>
  </si>
  <si>
    <t>Pamatu siena zem mūra</t>
  </si>
  <si>
    <t>analogs pozīcijai Nr.17 (Veidņu montāža/demontāža)</t>
  </si>
  <si>
    <r>
      <t>m</t>
    </r>
    <r>
      <rPr>
        <vertAlign val="superscript"/>
        <sz val="10"/>
        <rFont val="Arial"/>
        <family val="2"/>
        <charset val="204"/>
      </rPr>
      <t>2</t>
    </r>
  </si>
  <si>
    <t>Veidņi</t>
  </si>
  <si>
    <t xml:space="preserve">Kokmateriāli </t>
  </si>
  <si>
    <r>
      <t>m</t>
    </r>
    <r>
      <rPr>
        <vertAlign val="superscript"/>
        <sz val="10"/>
        <rFont val="Arial"/>
        <family val="2"/>
        <charset val="204"/>
      </rPr>
      <t>3</t>
    </r>
  </si>
  <si>
    <t>analogs pozīcijai Nr. 18 (Pamatu armēšana)</t>
  </si>
  <si>
    <t>kg</t>
  </si>
  <si>
    <t xml:space="preserve"> </t>
  </si>
  <si>
    <t>Armatūra AIII  d8-20 (ar koef 15%)</t>
  </si>
  <si>
    <t>Sienama armatūra</t>
  </si>
  <si>
    <t>Distanceri</t>
  </si>
  <si>
    <t>k-t</t>
  </si>
  <si>
    <t>analogs pozīcijai Nr. 19 (Pamatu betonēšana)</t>
  </si>
  <si>
    <t>Betons C25/30</t>
  </si>
  <si>
    <t>Betona piegāde</t>
  </si>
  <si>
    <t>reiss</t>
  </si>
  <si>
    <t>Betona sūknēšana</t>
  </si>
  <si>
    <t>st</t>
  </si>
  <si>
    <t>Materiāli (IPE 160; Loksnes 8 un 12 mm) analogs pozīcijai Nr.106 (Tērauda kāpņu konstrukciju izgatavošana un montāža)</t>
  </si>
  <si>
    <t>t</t>
  </si>
  <si>
    <t>Fasondaļas, stiprinājumi, palīgmateriāli</t>
  </si>
  <si>
    <t>Tērauda konstrukciju cinkošana</t>
  </si>
  <si>
    <t>tn</t>
  </si>
  <si>
    <t>Labiekārtošanas papildus apjomi</t>
  </si>
  <si>
    <t>3-An</t>
  </si>
  <si>
    <t>Angāra sakārtošanas un izvākšanas darbi</t>
  </si>
  <si>
    <t>Gaisa apstrādes iekārtu komutācija starp pagrabu un ceturto stāvu</t>
  </si>
  <si>
    <t>0-19.1</t>
  </si>
  <si>
    <t>Durvju un stiklotās fasādes ailu riģipša apšuvums</t>
  </si>
  <si>
    <t>Tāme Nr.19.1</t>
  </si>
  <si>
    <t>10-J</t>
  </si>
  <si>
    <t>Loga ailu apšuvuma izbūve no  ģipškartona - 1 kārtas ar mitrumizturīgo riģipsi</t>
  </si>
  <si>
    <t>karkass</t>
  </si>
  <si>
    <t>Mitrumizturīga ģipškartona plāksne Knauf GKBI</t>
  </si>
  <si>
    <t>Skrūves ģipša plātņu stiprināšanai, palīgmateriāli</t>
  </si>
  <si>
    <t>Darba samaksas likme (EUR/h )</t>
  </si>
  <si>
    <t>Darbietilpība c/st.</t>
  </si>
  <si>
    <r>
      <t>m</t>
    </r>
    <r>
      <rPr>
        <vertAlign val="superscript"/>
        <sz val="10"/>
        <rFont val="Arial"/>
        <family val="2"/>
        <charset val="186"/>
      </rPr>
      <t>2</t>
    </r>
  </si>
  <si>
    <r>
      <t>m</t>
    </r>
    <r>
      <rPr>
        <vertAlign val="superscript"/>
        <sz val="10"/>
        <rFont val="Arial"/>
        <family val="2"/>
        <charset val="186"/>
      </rPr>
      <t>3</t>
    </r>
  </si>
  <si>
    <t>Materiālu piegādes transporta izdevumi</t>
  </si>
  <si>
    <t>Lokāla tāme Nr.3-An</t>
  </si>
  <si>
    <t>Saliekamo metāla plauktu izjaukšana un tajos uzkrāto materiālu novietošana pasūtītāja norādītajā vietā.</t>
  </si>
  <si>
    <t>Materiālu uzglabājamā konteinera uzstādīšana</t>
  </si>
  <si>
    <t>Materiālu uzglabājamā konteinera noma (1 gab.)</t>
  </si>
  <si>
    <t>mēn.</t>
  </si>
  <si>
    <t>Būvgružu konteineru īre, izvešana un būvgružu utilizācija</t>
  </si>
  <si>
    <t>kont</t>
  </si>
  <si>
    <t>kpl.</t>
  </si>
  <si>
    <t>gb.</t>
  </si>
  <si>
    <t>vieta</t>
  </si>
  <si>
    <r>
      <t>m</t>
    </r>
    <r>
      <rPr>
        <vertAlign val="superscript"/>
        <sz val="10"/>
        <color indexed="8"/>
        <rFont val="Arial"/>
        <family val="2"/>
        <charset val="204"/>
      </rPr>
      <t>3</t>
    </r>
    <r>
      <rPr>
        <sz val="10"/>
        <rFont val="Arial"/>
        <family val="2"/>
        <charset val="186"/>
      </rPr>
      <t/>
    </r>
  </si>
  <si>
    <t>Izpilddokumentācijas izstrāde</t>
  </si>
  <si>
    <t>0-18.1</t>
  </si>
  <si>
    <t>Tāme Nr.18.1</t>
  </si>
  <si>
    <t>Kabelis Y-JZ 3x1.0</t>
  </si>
  <si>
    <t>Kabelis Y-OZ 2x1.0</t>
  </si>
  <si>
    <t>Kabelis CY-JZ 3x1.0 pelēks</t>
  </si>
  <si>
    <t>Kabeļu trepes KHZSP-200 4m v./cink.</t>
  </si>
  <si>
    <t>Vads H07V-K 4.0 dzeltens/zaļš</t>
  </si>
  <si>
    <t>Kabelis LiYCY-OZ 2x1.0</t>
  </si>
  <si>
    <t>EVOCAB FLEX caurule, DN/OD 50mm, 450 N, 50m, sarkana</t>
  </si>
  <si>
    <t>Kabelis CY-JZ 7x1.0 pel?ks</t>
  </si>
  <si>
    <t>Gofrēta caurule ar auklu, pelēka D16</t>
  </si>
  <si>
    <t>Gofrēta caurule ar auklu, pelēka D20</t>
  </si>
  <si>
    <t>Dībelis TP 6x30, sarkans</t>
  </si>
  <si>
    <t>Kabelis CY-JZ 4x2.5 pel?ks</t>
  </si>
  <si>
    <t>Kabelis CY-JZ 3x1.0 pel?ks</t>
  </si>
  <si>
    <t>Sienas kronšteins 11/75 v./cink.</t>
  </si>
  <si>
    <t>Kabelu kanāls 60x90 WW 2m</t>
  </si>
  <si>
    <t>Gala nosegs 60x90 WW</t>
  </si>
  <si>
    <t>Paketslēdzis</t>
  </si>
  <si>
    <t>Stiprinājumi/savilces/marķieri</t>
  </si>
  <si>
    <t>0-17.1</t>
  </si>
  <si>
    <t>Dīzeļa ģeneratora un skābekļa konteinera pamatu izbūve</t>
  </si>
  <si>
    <t>Tāme Nr.17.1</t>
  </si>
  <si>
    <t>Būvdarbu apjomi Nr.1-4</t>
  </si>
  <si>
    <t>Gīzeļģeneratora pamats 1130*2530 un skābekļa konteinera pamats 2300*6000</t>
  </si>
  <si>
    <t>Smilts atvešana, piebēršana</t>
  </si>
  <si>
    <t>vidēji rupja smilts 300mm</t>
  </si>
  <si>
    <t>Pamatnes planēšana un blietēšana</t>
  </si>
  <si>
    <r>
      <t>m</t>
    </r>
    <r>
      <rPr>
        <vertAlign val="superscript"/>
        <sz val="10"/>
        <color indexed="8"/>
        <rFont val="Arial"/>
        <family val="2"/>
        <charset val="204"/>
      </rPr>
      <t>2</t>
    </r>
    <r>
      <rPr>
        <sz val="11"/>
        <color indexed="8"/>
        <rFont val="Calibri"/>
        <family val="2"/>
        <charset val="186"/>
      </rPr>
      <t/>
    </r>
  </si>
  <si>
    <t>Blietēto šķembu sagatavošanas kārta 150mm; fr. 0-40</t>
  </si>
  <si>
    <t>Šķembas fr. 0-40</t>
  </si>
  <si>
    <r>
      <t>m</t>
    </r>
    <r>
      <rPr>
        <vertAlign val="superscript"/>
        <sz val="10"/>
        <color indexed="8"/>
        <rFont val="Arial"/>
        <family val="2"/>
        <charset val="204"/>
      </rPr>
      <t>3</t>
    </r>
    <r>
      <rPr>
        <sz val="11"/>
        <color indexed="8"/>
        <rFont val="Calibri"/>
        <family val="2"/>
        <charset val="186"/>
      </rPr>
      <t/>
    </r>
  </si>
  <si>
    <t>Tehniskās plēves ieklāšana</t>
  </si>
  <si>
    <t xml:space="preserve"> plēve</t>
  </si>
  <si>
    <t xml:space="preserve">Inventārveidņu uzstādīšana pamatiem </t>
  </si>
  <si>
    <t>inventārveidņu saistītie materiāli</t>
  </si>
  <si>
    <t>Grīdas plātnes armēšana un betonēšana 300mm bez virsmas slīpēšanas</t>
  </si>
  <si>
    <r>
      <t>m</t>
    </r>
    <r>
      <rPr>
        <vertAlign val="superscript"/>
        <sz val="10"/>
        <color indexed="8"/>
        <rFont val="Arial"/>
        <family val="2"/>
        <charset val="204"/>
      </rPr>
      <t>3</t>
    </r>
  </si>
  <si>
    <t>Armatūra AIII   (ar koef 15%)</t>
  </si>
  <si>
    <t>Sienamā armatūra</t>
  </si>
  <si>
    <t>skābekļa konteinera papildus freona dzesētāji un ventilācijas sistēma</t>
  </si>
  <si>
    <t>Tāme Nr.16.1</t>
  </si>
  <si>
    <t>Būvdarbu apjomi Nr. 2-8</t>
  </si>
  <si>
    <t>Mēdicinas gāze</t>
  </si>
  <si>
    <t>freona žāvētāji ED 54</t>
  </si>
  <si>
    <t>Ventilācija ar darbu</t>
  </si>
  <si>
    <t>0-16.1</t>
  </si>
  <si>
    <t>Pacelšanas mehānismi, jumta seguma nosegšana pret bojājumiem</t>
  </si>
  <si>
    <t>kompl</t>
  </si>
  <si>
    <t>Ūdensvads Ū3A papildus cirkulācija</t>
  </si>
  <si>
    <t>Papildus darbi objektam „Darbnīcu ēkas nojaukšana un Laboratorijas korpusa ēkas jaunbūve Aizkraukles ielā 21, Rīgā”, ERAF projekta „Farmācijas un biomedicīnas Valsts nozīmes pētniecības centra zinātniskās infrastruktūras attīstība” ietvaros</t>
  </si>
  <si>
    <t>OSI 2015/35 AK ERAF</t>
  </si>
  <si>
    <t>Rasējums vai apraksts (faila nosaukums)</t>
  </si>
  <si>
    <t>Tame_04_akas</t>
  </si>
  <si>
    <t>Tame_07_jumts</t>
  </si>
  <si>
    <t xml:space="preserve">Dzesētāja atbalsta rāmja izgatavošana un uzstādīšana </t>
  </si>
  <si>
    <t>Tame_14.1_dzesetajs</t>
  </si>
  <si>
    <t>1</t>
  </si>
  <si>
    <t>2</t>
  </si>
  <si>
    <t>Tame_16.1_konteiners</t>
  </si>
  <si>
    <t>Tame_17.1_DGpamati</t>
  </si>
  <si>
    <t>Tame_18.1_AVK_komutacija</t>
  </si>
  <si>
    <t>n/a</t>
  </si>
  <si>
    <t>Noliktavas siltummezgla izbūve</t>
  </si>
  <si>
    <t>Noliktavas ārējo siltumapgādes tīklu izbūve</t>
  </si>
  <si>
    <t>5-An</t>
  </si>
  <si>
    <t>Tame_5An_SM</t>
  </si>
  <si>
    <t>Normas Nr.</t>
  </si>
  <si>
    <t>Vienības cena                                                         (  EUR )</t>
  </si>
  <si>
    <t>SUMMA</t>
  </si>
  <si>
    <t>(  EUR )</t>
  </si>
  <si>
    <t>II. Iekšējie specializētie darbi</t>
  </si>
  <si>
    <t>Demontāžas darbi</t>
  </si>
  <si>
    <t>Cauruļvadu demontāža diametrā līdz Dn=100mm (t.sk.izolācija),regulējošas un noslēgarmatūras (ventiļi,vārsti ,aizbīdņi ,noslēgarmatūru u.c.) demontāža</t>
  </si>
  <si>
    <t>c/h</t>
  </si>
  <si>
    <t>Iekraut un aiztransportēt būvgružus uz izgāztuvi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</si>
  <si>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/>
    </r>
  </si>
  <si>
    <t xml:space="preserve">Apkure  </t>
  </si>
  <si>
    <t>Siltummezgls</t>
  </si>
  <si>
    <r>
      <t>Plākšņu siltummainis (ar izolāciju), k/ū, 15 kW;</t>
    </r>
    <r>
      <rPr>
        <i/>
        <sz val="10"/>
        <rFont val="Arial"/>
        <family val="2"/>
        <charset val="186"/>
      </rPr>
      <t xml:space="preserve"> Danfoss XB 12M-1-36 (vai ekvivalents)</t>
    </r>
  </si>
  <si>
    <r>
      <t>Plākšņu siltummainis (ar izolāciju), k/ū, 30 kW;</t>
    </r>
    <r>
      <rPr>
        <i/>
        <sz val="10"/>
        <rFont val="Arial"/>
        <family val="2"/>
        <charset val="186"/>
      </rPr>
      <t xml:space="preserve"> Danfoss XB 12M-1-36 (vai ekvivalents)</t>
    </r>
  </si>
  <si>
    <r>
      <t>Plākšņu siltummainis (ar izolāciju), k/ū, 43 kW;</t>
    </r>
    <r>
      <rPr>
        <i/>
        <sz val="10"/>
        <rFont val="Arial"/>
        <family val="2"/>
        <charset val="186"/>
      </rPr>
      <t xml:space="preserve"> Danfoss XB 12M-1-36 (vai ekvivalents)</t>
    </r>
  </si>
  <si>
    <t>Cirkulācijas sūkņa ALPHA2 25-50N; Grundfoss ierīkošana (vai ekvivalents)</t>
  </si>
  <si>
    <t>Cirkulācijas sūkņa ALPHA2 25-80; Grundfoss ierīkošana (vai ekvivalents)</t>
  </si>
  <si>
    <t>Cirkulācijas sūkņa MAGNA1 25-60; Grundfoss ierīkošana (vai ekvivalents)</t>
  </si>
  <si>
    <t>Spiediena aizsardzības relejs KP 35, Danfoss  ierīkošana (vai ekvivalents)</t>
  </si>
  <si>
    <r>
      <t xml:space="preserve">Regulēšanas vārsta; </t>
    </r>
    <r>
      <rPr>
        <i/>
        <sz val="10"/>
        <rFont val="Arial"/>
        <family val="2"/>
        <charset val="186"/>
      </rPr>
      <t>Danfoss VRG 2; DN15; Kvs 0,63  ierīkošana (vai ekvivalents)</t>
    </r>
  </si>
  <si>
    <r>
      <t xml:space="preserve">Regulēšanas vārsta; </t>
    </r>
    <r>
      <rPr>
        <i/>
        <sz val="10"/>
        <rFont val="Arial"/>
        <family val="2"/>
        <charset val="186"/>
      </rPr>
      <t>Danfoss VRG 2; DN15; Kvs 1,0  ierīkošana (vai ekvivalents)</t>
    </r>
  </si>
  <si>
    <r>
      <t xml:space="preserve">Izpildmehānisma, 220 V; </t>
    </r>
    <r>
      <rPr>
        <i/>
        <sz val="10"/>
        <rFont val="Arial"/>
        <family val="2"/>
        <charset val="186"/>
      </rPr>
      <t>Danfoss AMV 435 ierīkošana (vai ekvivalents)</t>
    </r>
  </si>
  <si>
    <r>
      <t xml:space="preserve">Izpildmehānisma, 220 V; </t>
    </r>
    <r>
      <rPr>
        <i/>
        <sz val="10"/>
        <rFont val="Arial"/>
        <family val="2"/>
        <charset val="186"/>
      </rPr>
      <t>Danfoss AMV 35  ierīkošana (vai ekvivalents)</t>
    </r>
  </si>
  <si>
    <r>
      <t xml:space="preserve">Laika apstākļu kompensatora (procesors), 220 V, </t>
    </r>
    <r>
      <rPr>
        <i/>
        <sz val="10"/>
        <rFont val="Arial"/>
        <family val="2"/>
        <charset val="186"/>
      </rPr>
      <t>Danfoss ECL 310 ierīkošana (vai ekvivalents)</t>
    </r>
  </si>
  <si>
    <r>
      <t xml:space="preserve">Elektroniskais programmēšanas atslēgas, </t>
    </r>
    <r>
      <rPr>
        <i/>
        <sz val="10"/>
        <rFont val="Arial"/>
        <family val="2"/>
        <charset val="186"/>
      </rPr>
      <t>Danfoss A376 ierīkošana (vai ekvivalents)</t>
    </r>
  </si>
  <si>
    <r>
      <t>Ārgaisa temperatūras sensora,</t>
    </r>
    <r>
      <rPr>
        <i/>
        <sz val="10"/>
        <rFont val="Arial"/>
        <family val="2"/>
        <charset val="186"/>
      </rPr>
      <t xml:space="preserve"> Danfoss ESMT ierīkošana (vai ekvivalents)</t>
    </r>
  </si>
  <si>
    <r>
      <t xml:space="preserve">Virsmas sensora, </t>
    </r>
    <r>
      <rPr>
        <i/>
        <sz val="10"/>
        <rFont val="Arial"/>
        <family val="2"/>
        <charset val="186"/>
      </rPr>
      <t>Danfoss ESM-11 ierīkošana (vai ekvivalents)</t>
    </r>
  </si>
  <si>
    <r>
      <t xml:space="preserve">Iegremdes sensora, 100 mm, nerūs.tēr.; </t>
    </r>
    <r>
      <rPr>
        <i/>
        <sz val="10"/>
        <rFont val="Arial"/>
        <family val="2"/>
        <charset val="186"/>
      </rPr>
      <t>Danfoss ESMU-100 ierīkošana (vai ekvivalents)</t>
    </r>
  </si>
  <si>
    <r>
      <t xml:space="preserve">Diferenciālā spiediena regulators, atpakaļgaitas, regulējams; </t>
    </r>
    <r>
      <rPr>
        <i/>
        <sz val="10"/>
        <rFont val="Arial"/>
        <family val="2"/>
        <charset val="186"/>
      </rPr>
      <t>Danfos AVP 15, DN15; Kvs 1,6 ierīkošana (vai ekvivalents)</t>
    </r>
  </si>
  <si>
    <t>Siltumenerģijas skaitītājs ar procesoru Multical 601, Kamstrup, temp.sensori Pt500 (2 gab.) Ultraflow DN20, Qnom 1,5 m3/h</t>
  </si>
  <si>
    <t>kpl</t>
  </si>
  <si>
    <t>Karstā ūdens skaitītāja DN15; Qnom 1,5;  90° C; 10 bar ierīkošana</t>
  </si>
  <si>
    <t>Aukstā ūdens skaitītāja DN15; Qnom 1,5;  30° C; 10 bar ierīkošana</t>
  </si>
  <si>
    <t>Izplešanās trauka 35 l, 100°, 8 bar; Elbi ERCE 35 ierīkošana (vai ekvivalents)</t>
  </si>
  <si>
    <t>Izplešanās trauks 18 l, 100°, 8 bar; Elbi ERCE 18 ierīkošana (vai ekvivalents)</t>
  </si>
  <si>
    <t>Tērauda lodveida krāns piemetināts  Dn32, PN16  ierīkošana</t>
  </si>
  <si>
    <t>Tērauda lodveida krāns piemetināts  Dn25, PN16  ierīkošana</t>
  </si>
  <si>
    <t>Lodveida krāns vītņu Dn32 ierīkošana</t>
  </si>
  <si>
    <t>Lodveida krāns vītņu Dn25 ierīkošana</t>
  </si>
  <si>
    <t>Lodveida krāns vītņu Dn20 ierīkošana</t>
  </si>
  <si>
    <t>Lodveida krāns vītņu Dn15 ierīkošana</t>
  </si>
  <si>
    <t>Pretvārsts vītņu Dn20 ierīkošana</t>
  </si>
  <si>
    <t>Pretvārsts vītņu Dn15 ierīkošana</t>
  </si>
  <si>
    <t>Filtrs atloku Dn32 ierīkošana</t>
  </si>
  <si>
    <t>Filtrs vītņu Dn32 ierīkošana</t>
  </si>
  <si>
    <t>Filtrs vītņu Dn25 ierīkošana</t>
  </si>
  <si>
    <t>Filtrs vītņu Dn20 ierīkošana</t>
  </si>
  <si>
    <t>Filtrs vītņu Dn15 ierīkošana</t>
  </si>
  <si>
    <r>
      <t xml:space="preserve">Rokas balansēšanas vārsta, </t>
    </r>
    <r>
      <rPr>
        <i/>
        <sz val="10"/>
        <rFont val="Arial"/>
        <family val="2"/>
        <charset val="186"/>
      </rPr>
      <t>Danfoss MSV-BD, DN25   ierīkošana (vai ekvivalents)</t>
    </r>
  </si>
  <si>
    <r>
      <t xml:space="preserve">Rokas balansēšanas vārsta, </t>
    </r>
    <r>
      <rPr>
        <i/>
        <sz val="10"/>
        <rFont val="Arial"/>
        <family val="2"/>
        <charset val="186"/>
      </rPr>
      <t>Danfoss MSV-BD, DN20   ierīkošana (vai ekvivalents)</t>
    </r>
  </si>
  <si>
    <t>Drošības vārsts DN15, 10 bar ierīkošana</t>
  </si>
  <si>
    <t>Drošības vārsts DN15, 4bar ierīkošana</t>
  </si>
  <si>
    <t>Manometrs. 100mm  ar skalu 0 - 16 bar ierīkošana</t>
  </si>
  <si>
    <t>Manometrs, ar skalu 0 - 10 bar ierīkošana</t>
  </si>
  <si>
    <r>
      <t>Termometrs ar aizsargčaulu,  0 - 120º</t>
    </r>
    <r>
      <rPr>
        <sz val="11"/>
        <rFont val="Arial"/>
        <family val="2"/>
        <charset val="186"/>
      </rPr>
      <t xml:space="preserve"> C ierīkošana</t>
    </r>
  </si>
  <si>
    <r>
      <t>Termometrs ar aizsargčaulu,  0 - 100º</t>
    </r>
    <r>
      <rPr>
        <sz val="11"/>
        <rFont val="Arial"/>
        <family val="2"/>
        <charset val="186"/>
      </rPr>
      <t xml:space="preserve"> C ierīkošana</t>
    </r>
  </si>
  <si>
    <t>Manometra krāna ierīkošana</t>
  </si>
  <si>
    <t>Automātiskā atgaisotāja ierīkošana</t>
  </si>
  <si>
    <t>Metināmās tērauda caurules Ø32 (Ø42,4x2,6) ierīkošana</t>
  </si>
  <si>
    <t>Metināmās tērauda caurulesØ25 (Ø33,7x2,6) ierīkošana</t>
  </si>
  <si>
    <t>Metināmās tērauda caurules Ø20 (Ø26,9x2,3) ierīkošana</t>
  </si>
  <si>
    <t>Metināmās tērauda caurules Ø15 (Ø21,3x2) ierīkošana</t>
  </si>
  <si>
    <t>Cinkota tērauda caurules Ø25 ierīkošana a/ū</t>
  </si>
  <si>
    <t>Nerūsējoša tērauda caurules Ø25 ierīkošana k/ū</t>
  </si>
  <si>
    <t>Nerūsējoša tērauda caurules Ø20 ierīkošana ( cirkul. )</t>
  </si>
  <si>
    <t>Siltumizolācijas akmens vates čaula, Paroc PHSALCT 42-30 ierīkošana (vai ekvivalents)</t>
  </si>
  <si>
    <t>Siltumizolācijas akmens vates čaula, Paroc PHSALCT 42-20 ierīkošana (vai ekvivalents)</t>
  </si>
  <si>
    <t>Siltumizolācijas akmens vates čaula, Paroc PHSALCT 35-30  ierīkošana (vai ekvivalents)</t>
  </si>
  <si>
    <t>Siltumizolācijas akmens vates čaula, Paroc PHSALCT 35-20  ierīkošana (vai ekvivalents)</t>
  </si>
  <si>
    <t>Siltumizolācijas akmens vates čaula, Paroc PHSALCT 28-20  ierīkošana (vai ekvivalents)</t>
  </si>
  <si>
    <t>Siltumizolācijas akmens vates čaula, Paroc PHSALCT 22-20  ierīkošana (vai ekvivalents)</t>
  </si>
  <si>
    <t>Polietilēna siltumizolācijas, TUBOLIT 35/13 DG  ierīkošana (vai ekvivalents) a/ū</t>
  </si>
  <si>
    <t>Antikorozijas pārklājuma ierīkošana tērauda apkures cauruļvadiem, to gruntēšana un krāsošana  (Neosprint 30 krāsa - 2 kārtas un grunts URF-0110 - viena kārta   vai ekvivalents)</t>
  </si>
  <si>
    <t>Veidgabalu komplekts cauruļvadu montāžai</t>
  </si>
  <si>
    <t>Cauruļu montāžas palīgmateriāli</t>
  </si>
  <si>
    <t>Siltumizolācijas montāžas palīgmateriāli</t>
  </si>
  <si>
    <t>Marķēšanas materiāli</t>
  </si>
  <si>
    <t xml:space="preserve">Sistēmu kontrolmērījumi </t>
  </si>
  <si>
    <t>Apkures, apsaistes un siltummezgla sistēmu pārbaude,ieregulēšana un to parametru mērījumi</t>
  </si>
  <si>
    <t>Izpilddokumentācijas sagatavošana</t>
  </si>
  <si>
    <t>Kopā</t>
  </si>
  <si>
    <t>Materiālu  ( % ), grunts apmaiņas un būvgružu transporta izdevumi</t>
  </si>
  <si>
    <t>Tiešās izmaksas kopā</t>
  </si>
  <si>
    <t>Lokāla tāme Nr. 5-An</t>
  </si>
  <si>
    <t>6-An</t>
  </si>
  <si>
    <t>Tame_6An_SAT</t>
  </si>
  <si>
    <t>Ārējie siltumtīkli. Siltumtrase.</t>
  </si>
  <si>
    <t>II Iekšējie specializētie darbi</t>
  </si>
  <si>
    <t>Rūpnieciski izolēto  cauruļvadu posmu  demontāža</t>
  </si>
  <si>
    <t>Tērauda caurules Ø32 ar izolāciju demontāža kanālā</t>
  </si>
  <si>
    <t>Dzelzsbetona kanāla KL60-45 ar vāku demontāža</t>
  </si>
  <si>
    <t xml:space="preserve">Kopā </t>
  </si>
  <si>
    <t>Siltumtīkli</t>
  </si>
  <si>
    <t>Siltumtrase</t>
  </si>
  <si>
    <t>Montāžas darbi zem zemes</t>
  </si>
  <si>
    <t>Rūpn. izolēto cauruļu Ø42/125  mm (t.sk.fasondaļu) montāža tranšejā</t>
  </si>
  <si>
    <t>Rūpn. Izol. vārsta ar servisa krānu Ø42/125 mm montāža</t>
  </si>
  <si>
    <t>Pievienošana esošiem siltumtīkliem kanālā Ø219/355 mm</t>
  </si>
  <si>
    <t>Hermetizēto ievadu ierīkošana</t>
  </si>
  <si>
    <t>Cauruļu savienojumu vietu izolācija un hermetizācija</t>
  </si>
  <si>
    <t>Signalizācijas sistēmas montāža</t>
  </si>
  <si>
    <t>Savienojumu blīvuma pārbaude</t>
  </si>
  <si>
    <t>Cauruļvadu hidrauliskā pārbaude (t.sk. ēkā)</t>
  </si>
  <si>
    <t>Montāžas darbi ēkā</t>
  </si>
  <si>
    <t>Tēr. Cauruļu Ø42,4x2,6mm (t.sk.fasondaļu) montāža</t>
  </si>
  <si>
    <t>Atgaisošanas krāna Dn15 montāža</t>
  </si>
  <si>
    <t>Izolācijas darbi</t>
  </si>
  <si>
    <t>Cauruļvadu virsmas noklāšana ar gruntējumu URF-0110 - 0,05kg   un krāsu Neosprint 30 -  0,5kg( vai ekvivalents)</t>
  </si>
  <si>
    <r>
      <t>m</t>
    </r>
    <r>
      <rPr>
        <vertAlign val="superscript"/>
        <sz val="10"/>
        <color indexed="8"/>
        <rFont val="Arial"/>
        <family val="2"/>
        <charset val="186"/>
      </rPr>
      <t>2</t>
    </r>
  </si>
  <si>
    <t>Cauruļvadu noklāšana ar siltumizolācijas čaulām PHSALCT  42-30</t>
  </si>
  <si>
    <t>Celtniecības darbi</t>
  </si>
  <si>
    <t>Dzelzsbetona pamatu bloku montāža</t>
  </si>
  <si>
    <t>Dzelzsetona akas ar betona vāku un čuguna lūkas montāža</t>
  </si>
  <si>
    <t>Cauruma aizbetonēšana</t>
  </si>
  <si>
    <r>
      <t>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rFont val="Arial"/>
        <family val="2"/>
        <charset val="186"/>
      </rPr>
      <t/>
    </r>
  </si>
  <si>
    <t>Materiāli</t>
  </si>
  <si>
    <r>
      <t>Rūpnieciski izolēta caurule, 2. sērija</t>
    </r>
    <r>
      <rPr>
        <sz val="11"/>
        <color indexed="8"/>
        <rFont val="Arial"/>
        <family val="2"/>
        <charset val="186"/>
      </rPr>
      <t xml:space="preserve"> Ø42/125mm  2. sērija</t>
    </r>
  </si>
  <si>
    <t>Rūpnieciski izolēts paralēlaijs T-atzars, Ø219/355 - Ø48/125mm  2. sērija</t>
  </si>
  <si>
    <t>Rūpn. izolēts vertikālais līkums 90°  Ø48/125mm ar plecu garumiem 1,00 x 1,10 m</t>
  </si>
  <si>
    <t>Rūpn. izol.vārsts ar nerūs.tērauda ūdens izteces krānu DN25 ar vītņu korķi (ar iekš.vītni) ar kāta augstumu H = 0,60 m Ø48/125mm</t>
  </si>
  <si>
    <t>Termonosēdošā uzmava ar dubultizolāciju ar termomanšetēm Ø355mm</t>
  </si>
  <si>
    <t>Termonosēdošā uzmava ar dubultizolāciju ar termomanšetēm Ø125mm</t>
  </si>
  <si>
    <t>Gala uzmava Ø42/125mm</t>
  </si>
  <si>
    <t>Elastīgais ievads  Ø125</t>
  </si>
  <si>
    <t>Brīdinājuma lente</t>
  </si>
  <si>
    <t>Signalizācijas sistēma, t.sk.</t>
  </si>
  <si>
    <t>Termināls</t>
  </si>
  <si>
    <r>
      <t>Kabelis NYM 3x1,5mm</t>
    </r>
    <r>
      <rPr>
        <vertAlign val="superscript"/>
        <sz val="10"/>
        <rFont val="Arial"/>
        <family val="2"/>
        <charset val="186"/>
      </rPr>
      <t>2</t>
    </r>
  </si>
  <si>
    <t>Tērauda lodveida krāns PN16 piemetināmais DN15 (atgaisotājs)</t>
  </si>
  <si>
    <t>Metināmā tērauda caurule Ø42,4x2,6mm</t>
  </si>
  <si>
    <t>Metināmais tērauda līkums 90°  Ø48,3x2,6mm</t>
  </si>
  <si>
    <t>Akmens vates siltumizolācijas čaula PHSALCT 42-30</t>
  </si>
  <si>
    <t>Gruntskrāsa URF-0110</t>
  </si>
  <si>
    <t>Krāsa Neosprint</t>
  </si>
  <si>
    <t>Dzelzsbetona pamatu bloks FBS-9-3-6T</t>
  </si>
  <si>
    <t>Dzelzsbetona grods KC-15-045</t>
  </si>
  <si>
    <t>Dzelzsbetona grodu vāks KCP-15</t>
  </si>
  <si>
    <t>Pamatu bloks FBS-9-3-6T</t>
  </si>
  <si>
    <t>Čuguma lūka smagā (max slodze 40 t)</t>
  </si>
  <si>
    <t>Betons  B7,5</t>
  </si>
  <si>
    <t>Ruberoīds</t>
  </si>
  <si>
    <t>Rupjgraudainā smilts bez akmeņu un mālu piejaukuma</t>
  </si>
  <si>
    <t>Šķembas</t>
  </si>
  <si>
    <r>
      <t>Bitums  БН-IV   ( 5m</t>
    </r>
    <r>
      <rPr>
        <vertAlign val="superscript"/>
        <sz val="10"/>
        <rFont val="Arial"/>
        <family val="2"/>
        <charset val="186"/>
      </rPr>
      <t xml:space="preserve">2 </t>
    </r>
    <r>
      <rPr>
        <sz val="10"/>
        <rFont val="Arial"/>
        <family val="2"/>
        <charset val="186"/>
      </rPr>
      <t>)</t>
    </r>
  </si>
  <si>
    <t>Labiekārtošanas darbi</t>
  </si>
  <si>
    <t xml:space="preserve">Zālāja atjaunošana ar zāles iesēšanu (augu zeme , apsēta ar zālāju sēklām  h=15cm)
 </t>
  </si>
  <si>
    <t>augu melnzeme</t>
  </si>
  <si>
    <t xml:space="preserve">zāliena sēklas </t>
  </si>
  <si>
    <t>Zemes darbi</t>
  </si>
  <si>
    <t>Grunts izstrāde ar ekskavatoru un aizvešanu</t>
  </si>
  <si>
    <t>Grunts izstrāde bez mehānismu pielietošanas</t>
  </si>
  <si>
    <t>Pamatnes ierīkošana zem cauruļvadiem no smilts bez māla un akmeņu piejaukumiem</t>
  </si>
  <si>
    <t>Tranšeju aizbēršana ar smilti bez māla un akmeņu piejaukuma, blietējot kārtām ar rokas blieti</t>
  </si>
  <si>
    <t>Tranšeju aizbēršana ar grunti, blietējot kārtām ar rokas blieti</t>
  </si>
  <si>
    <t>Pakalpojumi</t>
  </si>
  <si>
    <t>Hidrauliskā pārbaude, mērījumu veikšana</t>
  </si>
  <si>
    <t>Uzraudzības signalizācijas  pārbaude, mērījumu veikšana</t>
  </si>
  <si>
    <t>Pavisam kopā</t>
  </si>
  <si>
    <t>Lokāla tāme Nr. 6-An</t>
  </si>
  <si>
    <t>1-Kp</t>
  </si>
  <si>
    <t>Tame_1Kp_labiekartosana</t>
  </si>
  <si>
    <t>Labiekārtošana un apzaļumošana.Ceļi, laukumi.</t>
  </si>
  <si>
    <t>( EUR )</t>
  </si>
  <si>
    <t>31-00000</t>
  </si>
  <si>
    <t>Apzaļumošana.</t>
  </si>
  <si>
    <t xml:space="preserve"> 1-49;1-51</t>
  </si>
  <si>
    <t xml:space="preserve">Zāliena  ierīkošana ( augu zeme , apsēta ar zālāju sēklām  h=15cm )
 </t>
  </si>
  <si>
    <t>līgumcena</t>
  </si>
  <si>
    <t>V . Speciālie darbi un būves</t>
  </si>
  <si>
    <t>35-00000</t>
  </si>
  <si>
    <t>Sagatavošanas un demontāžas darbi</t>
  </si>
  <si>
    <t xml:space="preserve">Asfalta seguma,zāliena, betona plātņu , apmaļu un liekās zemes grunts norakšana </t>
  </si>
  <si>
    <t xml:space="preserve"> 13-1</t>
  </si>
  <si>
    <t>Iekraut un aiztransportēt būvgružus un lieko grunti uz izgāztuvi</t>
  </si>
  <si>
    <t>Ceļu un laukumu segumi:</t>
  </si>
  <si>
    <t>1-44-01</t>
  </si>
  <si>
    <t>Ceļu, laukumu un jauizveidojamās apzaļumojamās teritorijas nospraušana dabā</t>
  </si>
  <si>
    <r>
      <t>10m</t>
    </r>
    <r>
      <rPr>
        <vertAlign val="superscript"/>
        <sz val="10"/>
        <color indexed="8"/>
        <rFont val="Arial"/>
        <family val="2"/>
        <charset val="186"/>
      </rPr>
      <t>2</t>
    </r>
  </si>
  <si>
    <t>Esošās un piebērtās grunts blietēšana</t>
  </si>
  <si>
    <t xml:space="preserve">9-91; 9-92  </t>
  </si>
  <si>
    <r>
      <t xml:space="preserve">Drenējošas smilts ( Kf &gt;1m/dnn) pamatnes biezumā </t>
    </r>
    <r>
      <rPr>
        <sz val="10"/>
        <color indexed="8"/>
        <rFont val="Symbol"/>
        <family val="1"/>
        <charset val="2"/>
      </rPr>
      <t>d</t>
    </r>
    <r>
      <rPr>
        <sz val="10"/>
        <color indexed="8"/>
        <rFont val="Arial"/>
        <family val="2"/>
        <charset val="186"/>
      </rPr>
      <t>=300mm ierīkošana un tās blietēšana</t>
    </r>
  </si>
  <si>
    <t>9-90-04</t>
  </si>
  <si>
    <t>Pamatnes ierīkošana no dolomīta šķembām ( dolomīta šķembas fr. 0-45 mm  CBR&gt;40 ) un tā blietēšana h=250 mm</t>
  </si>
  <si>
    <r>
      <t>Neaustā ģeotekstila 130kg/m</t>
    </r>
    <r>
      <rPr>
        <vertAlign val="superscript"/>
        <sz val="10"/>
        <color indexed="8"/>
        <rFont val="Arial"/>
        <family val="2"/>
        <charset val="186"/>
      </rPr>
      <t xml:space="preserve">2 </t>
    </r>
    <r>
      <rPr>
        <sz val="10"/>
        <color indexed="8"/>
        <rFont val="Arial"/>
        <family val="2"/>
        <charset val="186"/>
      </rPr>
      <t>(ar pārlaidums 25cm ) ierīkošana</t>
    </r>
  </si>
  <si>
    <t xml:space="preserve"> 9-94</t>
  </si>
  <si>
    <t>Brauktuvju betona apmaļu montāža</t>
  </si>
  <si>
    <t>betona apmales 100.30.15</t>
  </si>
  <si>
    <t>betons C12/15</t>
  </si>
  <si>
    <t>dolomīta šķembas fr 0-32mm</t>
  </si>
  <si>
    <r>
      <t xml:space="preserve">Smalkgraudaina asfaltbetona AC- 11   </t>
    </r>
    <r>
      <rPr>
        <sz val="10"/>
        <rFont val="Symbol"/>
        <family val="1"/>
        <charset val="2"/>
      </rPr>
      <t xml:space="preserve">d </t>
    </r>
    <r>
      <rPr>
        <sz val="10"/>
        <rFont val="Arial"/>
        <family val="2"/>
        <charset val="204"/>
      </rPr>
      <t>= 40 mm kārtas izbūve</t>
    </r>
  </si>
  <si>
    <r>
      <t xml:space="preserve">Rupjgraudaina asfaltbetona ACb -16 kārtas izbūve </t>
    </r>
    <r>
      <rPr>
        <sz val="10"/>
        <rFont val="Symbol"/>
        <family val="1"/>
        <charset val="2"/>
      </rPr>
      <t xml:space="preserve">d </t>
    </r>
    <r>
      <rPr>
        <sz val="10"/>
        <rFont val="Arial"/>
        <family val="2"/>
        <charset val="204"/>
      </rPr>
      <t>= 60mm</t>
    </r>
  </si>
  <si>
    <t>Lokāla tāme Nr. 1-Kp</t>
  </si>
  <si>
    <t>Skābekļa konteinera papildus freona dzesētāji un ventilācijas sistēma</t>
  </si>
  <si>
    <t>Tame_3An_angars</t>
  </si>
  <si>
    <t>Tame_10.1_U3Audensvads</t>
  </si>
  <si>
    <t>Lietus kanalizācijas aku nomaiņa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</si>
</sst>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0.00000"/>
    <numFmt numFmtId="166" formatCode="0.0"/>
    <numFmt numFmtId="167" formatCode="0&quot;cilv&quot;"/>
  </numFmts>
  <fonts count="76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186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186"/>
    </font>
    <font>
      <sz val="8"/>
      <name val="Arial"/>
      <family val="2"/>
      <charset val="204"/>
    </font>
    <font>
      <sz val="6"/>
      <color indexed="8"/>
      <name val="Arial"/>
      <family val="2"/>
      <charset val="186"/>
    </font>
    <font>
      <sz val="8"/>
      <name val="Arial"/>
      <family val="2"/>
      <charset val="186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186"/>
    </font>
    <font>
      <sz val="10"/>
      <name val="Times New Roman"/>
      <family val="1"/>
    </font>
    <font>
      <b/>
      <sz val="12"/>
      <color rgb="FFFF0000"/>
      <name val="Arial"/>
      <family val="2"/>
      <charset val="204"/>
    </font>
    <font>
      <b/>
      <sz val="12"/>
      <color indexed="8"/>
      <name val="Arial"/>
      <family val="2"/>
      <charset val="186"/>
    </font>
    <font>
      <sz val="12"/>
      <name val="Courier"/>
      <family val="3"/>
    </font>
    <font>
      <vertAlign val="superscript"/>
      <sz val="10"/>
      <color indexed="8"/>
      <name val="Arial"/>
      <family val="2"/>
      <charset val="204"/>
    </font>
    <font>
      <sz val="11"/>
      <color indexed="8"/>
      <name val="Calibri"/>
      <family val="2"/>
      <charset val="186"/>
    </font>
    <font>
      <sz val="10"/>
      <color rgb="FFFF0000"/>
      <name val="Arial"/>
      <family val="2"/>
      <charset val="204"/>
    </font>
    <font>
      <sz val="10"/>
      <name val="Arial Baltic"/>
      <charset val="204"/>
    </font>
    <font>
      <sz val="10"/>
      <color rgb="FFFF0000"/>
      <name val="Arial"/>
      <family val="2"/>
      <charset val="186"/>
    </font>
    <font>
      <vertAlign val="superscript"/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8"/>
      <name val="Arial"/>
      <family val="2"/>
    </font>
    <font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Arial"/>
      <family val="2"/>
      <charset val="186"/>
    </font>
    <font>
      <b/>
      <i/>
      <sz val="11"/>
      <name val="Arial"/>
      <family val="2"/>
      <charset val="186"/>
    </font>
    <font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  <charset val="186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color rgb="FFC00000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0"/>
      <name val="BaltAvantGarde"/>
      <family val="2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sz val="10"/>
      <name val="Tahoma"/>
      <family val="2"/>
      <charset val="186"/>
    </font>
    <font>
      <i/>
      <sz val="10"/>
      <name val="Arial"/>
      <family val="2"/>
      <charset val="186"/>
    </font>
    <font>
      <sz val="10"/>
      <name val="Arial Narrow"/>
      <family val="2"/>
      <charset val="186"/>
    </font>
    <font>
      <sz val="8"/>
      <color rgb="FFFF0000"/>
      <name val="Arial"/>
      <family val="2"/>
      <charset val="186"/>
    </font>
    <font>
      <b/>
      <i/>
      <vertAlign val="subscript"/>
      <sz val="16"/>
      <name val="Arial"/>
      <family val="2"/>
      <charset val="204"/>
    </font>
    <font>
      <sz val="10"/>
      <color indexed="8"/>
      <name val="MS Sans Serif"/>
      <family val="2"/>
      <charset val="186"/>
    </font>
    <font>
      <sz val="10"/>
      <color rgb="FFFF0000"/>
      <name val="Arial"/>
      <family val="2"/>
    </font>
    <font>
      <b/>
      <i/>
      <sz val="10"/>
      <name val="Arial"/>
      <family val="2"/>
      <charset val="186"/>
    </font>
    <font>
      <sz val="10"/>
      <name val="Times New Roman"/>
      <family val="1"/>
      <charset val="204"/>
    </font>
    <font>
      <b/>
      <sz val="11"/>
      <name val="Arial"/>
      <family val="2"/>
      <charset val="186"/>
    </font>
    <font>
      <b/>
      <i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vertAlign val="superscript"/>
      <sz val="10"/>
      <color indexed="8"/>
      <name val="Arial"/>
      <family val="2"/>
      <charset val="186"/>
    </font>
    <font>
      <sz val="11"/>
      <name val="Arial Narrow"/>
      <family val="2"/>
      <charset val="186"/>
    </font>
    <font>
      <b/>
      <sz val="11"/>
      <color indexed="8"/>
      <name val="Times New Roman"/>
      <family val="1"/>
      <charset val="204"/>
    </font>
    <font>
      <b/>
      <i/>
      <vertAlign val="subscript"/>
      <sz val="16"/>
      <name val="Arial"/>
      <family val="2"/>
      <charset val="186"/>
    </font>
    <font>
      <vertAlign val="subscript"/>
      <sz val="16"/>
      <color indexed="8"/>
      <name val="Arial"/>
      <family val="2"/>
      <charset val="204"/>
    </font>
    <font>
      <b/>
      <i/>
      <sz val="10"/>
      <color indexed="8"/>
      <name val="Arial"/>
      <family val="2"/>
    </font>
    <font>
      <sz val="10"/>
      <color indexed="8"/>
      <name val="Symbol"/>
      <family val="1"/>
      <charset val="2"/>
    </font>
    <font>
      <sz val="8"/>
      <name val="Arial Tilde"/>
      <family val="2"/>
    </font>
    <font>
      <b/>
      <sz val="14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2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 applyProtection="0"/>
    <xf numFmtId="0" fontId="22" fillId="0" borderId="0"/>
    <xf numFmtId="0" fontId="1" fillId="0" borderId="0"/>
    <xf numFmtId="0" fontId="24" fillId="0" borderId="0"/>
    <xf numFmtId="0" fontId="26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9" fillId="0" borderId="0"/>
    <xf numFmtId="0" fontId="29" fillId="0" borderId="0"/>
    <xf numFmtId="0" fontId="19" fillId="0" borderId="0"/>
    <xf numFmtId="0" fontId="4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8" fillId="0" borderId="0"/>
    <xf numFmtId="0" fontId="5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</cellStyleXfs>
  <cellXfs count="504">
    <xf numFmtId="0" fontId="0" fillId="0" borderId="0" xfId="0"/>
    <xf numFmtId="0" fontId="4" fillId="0" borderId="0" xfId="2" applyFont="1" applyFill="1"/>
    <xf numFmtId="4" fontId="4" fillId="0" borderId="0" xfId="2" applyNumberFormat="1" applyFont="1" applyFill="1"/>
    <xf numFmtId="0" fontId="4" fillId="0" borderId="0" xfId="2" applyFont="1" applyFill="1" applyAlignment="1">
      <alignment vertical="center"/>
    </xf>
    <xf numFmtId="0" fontId="4" fillId="0" borderId="0" xfId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4" fillId="0" borderId="0" xfId="2" applyFont="1" applyFill="1"/>
    <xf numFmtId="0" fontId="13" fillId="0" borderId="8" xfId="3" applyFont="1" applyFill="1" applyBorder="1" applyAlignment="1">
      <alignment horizontal="center" vertical="center" textRotation="90" wrapText="1"/>
    </xf>
    <xf numFmtId="0" fontId="15" fillId="0" borderId="9" xfId="3" applyFont="1" applyFill="1" applyBorder="1" applyAlignment="1">
      <alignment horizontal="center" vertical="center" textRotation="90" wrapText="1"/>
    </xf>
    <xf numFmtId="0" fontId="13" fillId="0" borderId="9" xfId="3" applyFont="1" applyFill="1" applyBorder="1" applyAlignment="1">
      <alignment horizontal="center" vertical="center" textRotation="90" wrapText="1"/>
    </xf>
    <xf numFmtId="0" fontId="13" fillId="0" borderId="10" xfId="3" applyFont="1" applyFill="1" applyBorder="1" applyAlignment="1">
      <alignment horizontal="center" vertical="center" textRotation="90" wrapText="1"/>
    </xf>
    <xf numFmtId="0" fontId="12" fillId="0" borderId="11" xfId="2" applyFont="1" applyFill="1" applyBorder="1" applyAlignment="1">
      <alignment horizontal="center" vertical="center" textRotation="90" wrapText="1"/>
    </xf>
    <xf numFmtId="0" fontId="12" fillId="0" borderId="12" xfId="2" applyFont="1" applyFill="1" applyBorder="1" applyAlignment="1">
      <alignment horizontal="center" vertical="center" textRotation="90" wrapText="1"/>
    </xf>
    <xf numFmtId="0" fontId="12" fillId="0" borderId="1" xfId="2" applyFont="1" applyFill="1" applyBorder="1" applyAlignment="1">
      <alignment horizontal="center" vertical="center" textRotation="90" wrapText="1"/>
    </xf>
    <xf numFmtId="4" fontId="14" fillId="0" borderId="0" xfId="2" applyNumberFormat="1" applyFont="1" applyFill="1"/>
    <xf numFmtId="0" fontId="14" fillId="0" borderId="13" xfId="2" applyFont="1" applyFill="1" applyBorder="1" applyAlignment="1">
      <alignment horizontal="center" vertical="top" wrapText="1"/>
    </xf>
    <xf numFmtId="3" fontId="14" fillId="0" borderId="13" xfId="2" applyNumberFormat="1" applyFont="1" applyFill="1" applyBorder="1" applyAlignment="1">
      <alignment horizontal="center" vertical="top" wrapText="1"/>
    </xf>
    <xf numFmtId="0" fontId="16" fillId="0" borderId="2" xfId="3" applyFont="1" applyFill="1" applyBorder="1" applyAlignment="1">
      <alignment horizontal="center" vertical="top" wrapText="1"/>
    </xf>
    <xf numFmtId="0" fontId="14" fillId="0" borderId="13" xfId="2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13" xfId="1" applyFont="1" applyFill="1" applyBorder="1" applyAlignment="1">
      <alignment horizontal="center" vertical="center" wrapText="1"/>
    </xf>
    <xf numFmtId="4" fontId="4" fillId="0" borderId="13" xfId="1" applyNumberFormat="1" applyFont="1" applyFill="1" applyBorder="1" applyAlignment="1">
      <alignment vertical="center" wrapText="1"/>
    </xf>
    <xf numFmtId="0" fontId="4" fillId="0" borderId="13" xfId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>
      <alignment horizontal="center" vertical="center" shrinkToFit="1"/>
    </xf>
    <xf numFmtId="2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2" xfId="1" applyNumberFormat="1" applyFont="1" applyFill="1" applyBorder="1" applyAlignment="1" applyProtection="1">
      <alignment horizontal="center" vertical="center" shrinkToFit="1"/>
    </xf>
    <xf numFmtId="0" fontId="4" fillId="0" borderId="13" xfId="2" applyFont="1" applyFill="1" applyBorder="1" applyAlignment="1">
      <alignment vertical="center" wrapText="1"/>
    </xf>
    <xf numFmtId="4" fontId="6" fillId="0" borderId="13" xfId="2" applyNumberFormat="1" applyFont="1" applyFill="1" applyBorder="1" applyAlignment="1">
      <alignment horizontal="left" vertical="center" indent="13"/>
    </xf>
    <xf numFmtId="4" fontId="4" fillId="0" borderId="13" xfId="2" applyNumberFormat="1" applyFont="1" applyFill="1" applyBorder="1" applyAlignment="1">
      <alignment vertical="center" wrapText="1"/>
    </xf>
    <xf numFmtId="4" fontId="4" fillId="0" borderId="13" xfId="2" applyNumberFormat="1" applyFont="1" applyFill="1" applyBorder="1" applyAlignment="1">
      <alignment horizontal="center" vertical="center" shrinkToFit="1"/>
    </xf>
    <xf numFmtId="4" fontId="10" fillId="0" borderId="13" xfId="2" applyNumberFormat="1" applyFont="1" applyFill="1" applyBorder="1" applyAlignment="1">
      <alignment horizontal="center" vertical="center" shrinkToFit="1"/>
    </xf>
    <xf numFmtId="9" fontId="4" fillId="0" borderId="13" xfId="2" applyNumberFormat="1" applyFont="1" applyFill="1" applyBorder="1" applyAlignment="1">
      <alignment horizontal="center" vertical="center"/>
    </xf>
    <xf numFmtId="4" fontId="11" fillId="0" borderId="13" xfId="2" applyNumberFormat="1" applyFont="1" applyFill="1" applyBorder="1" applyAlignment="1">
      <alignment horizontal="center" vertical="center" shrinkToFit="1"/>
    </xf>
    <xf numFmtId="0" fontId="4" fillId="0" borderId="0" xfId="1" applyFont="1" applyFill="1"/>
    <xf numFmtId="4" fontId="18" fillId="0" borderId="13" xfId="2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4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2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2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2" applyFont="1" applyFill="1" applyAlignment="1">
      <alignment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13" xfId="5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3" xfId="6" applyFont="1" applyFill="1" applyBorder="1" applyAlignment="1" applyProtection="1">
      <alignment horizontal="center" vertical="center"/>
    </xf>
    <xf numFmtId="0" fontId="4" fillId="0" borderId="13" xfId="6" applyFont="1" applyFill="1" applyBorder="1" applyAlignment="1" applyProtection="1">
      <alignment horizontal="left" vertical="center" wrapText="1"/>
      <protection locked="0"/>
    </xf>
    <xf numFmtId="0" fontId="9" fillId="0" borderId="13" xfId="6" applyFont="1" applyFill="1" applyBorder="1" applyAlignment="1" applyProtection="1">
      <alignment horizontal="center" vertical="center"/>
    </xf>
    <xf numFmtId="0" fontId="4" fillId="0" borderId="13" xfId="6" applyFont="1" applyFill="1" applyBorder="1" applyAlignment="1" applyProtection="1">
      <alignment horizontal="right" vertical="center" wrapText="1"/>
      <protection locked="0"/>
    </xf>
    <xf numFmtId="0" fontId="4" fillId="0" borderId="13" xfId="1" applyFont="1" applyFill="1" applyBorder="1" applyAlignment="1">
      <alignment horizontal="right" vertical="center" wrapText="1"/>
    </xf>
    <xf numFmtId="0" fontId="4" fillId="0" borderId="13" xfId="7" applyFont="1" applyFill="1" applyBorder="1" applyAlignment="1">
      <alignment horizontal="center" vertical="center" shrinkToFit="1"/>
    </xf>
    <xf numFmtId="0" fontId="4" fillId="0" borderId="13" xfId="1" applyFont="1" applyFill="1" applyBorder="1" applyAlignment="1" applyProtection="1">
      <alignment horizontal="right" vertical="center" wrapText="1"/>
      <protection locked="0"/>
    </xf>
    <xf numFmtId="0" fontId="25" fillId="0" borderId="0" xfId="2" applyFont="1" applyFill="1"/>
    <xf numFmtId="0" fontId="25" fillId="0" borderId="0" xfId="2" applyFont="1" applyFill="1" applyAlignment="1">
      <alignment vertical="center"/>
    </xf>
    <xf numFmtId="0" fontId="25" fillId="0" borderId="0" xfId="1" applyFont="1" applyFill="1" applyAlignment="1">
      <alignment vertical="center"/>
    </xf>
    <xf numFmtId="0" fontId="14" fillId="0" borderId="0" xfId="2" applyFont="1" applyFill="1" applyAlignment="1">
      <alignment vertical="center"/>
    </xf>
    <xf numFmtId="4" fontId="4" fillId="0" borderId="16" xfId="1" applyNumberFormat="1" applyFont="1" applyFill="1" applyBorder="1" applyAlignment="1">
      <alignment horizontal="center" vertical="center" shrinkToFit="1"/>
    </xf>
    <xf numFmtId="0" fontId="1" fillId="2" borderId="13" xfId="3" applyFont="1" applyFill="1" applyBorder="1" applyAlignment="1">
      <alignment horizontal="left" vertical="center" wrapText="1"/>
    </xf>
    <xf numFmtId="4" fontId="1" fillId="2" borderId="13" xfId="3" applyNumberFormat="1" applyFont="1" applyFill="1" applyBorder="1" applyAlignment="1">
      <alignment horizontal="center" vertical="center" shrinkToFit="1"/>
    </xf>
    <xf numFmtId="4" fontId="1" fillId="0" borderId="13" xfId="2" applyNumberFormat="1" applyFont="1" applyFill="1" applyBorder="1" applyAlignment="1">
      <alignment horizontal="center" vertical="center" shrinkToFit="1"/>
    </xf>
    <xf numFmtId="0" fontId="4" fillId="3" borderId="13" xfId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0" xfId="1" applyNumberFormat="1" applyFont="1" applyFill="1" applyBorder="1" applyAlignment="1">
      <alignment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>
      <alignment horizontal="center" vertical="center" textRotation="90" wrapText="1"/>
    </xf>
    <xf numFmtId="4" fontId="4" fillId="0" borderId="2" xfId="0" applyNumberFormat="1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" xfId="0" applyNumberFormat="1" applyFont="1" applyFill="1" applyBorder="1" applyAlignment="1" applyProtection="1">
      <alignment horizontal="center" vertical="center" shrinkToFit="1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1" fillId="0" borderId="0" xfId="2" applyFont="1" applyFill="1"/>
    <xf numFmtId="0" fontId="4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/>
    </xf>
    <xf numFmtId="4" fontId="4" fillId="0" borderId="13" xfId="11" applyNumberFormat="1" applyFont="1" applyFill="1" applyBorder="1" applyAlignment="1" applyProtection="1">
      <alignment horizontal="center" vertical="center" shrinkToFit="1"/>
    </xf>
    <xf numFmtId="2" fontId="2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vertical="center" wrapText="1"/>
    </xf>
    <xf numFmtId="0" fontId="33" fillId="0" borderId="0" xfId="12" applyFont="1" applyFill="1" applyAlignment="1">
      <alignment vertical="center"/>
    </xf>
    <xf numFmtId="4" fontId="4" fillId="0" borderId="13" xfId="0" applyNumberFormat="1" applyFont="1" applyFill="1" applyBorder="1" applyAlignment="1">
      <alignment horizontal="center" vertical="center" shrinkToFit="1"/>
    </xf>
    <xf numFmtId="0" fontId="1" fillId="2" borderId="13" xfId="3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" borderId="13" xfId="3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9" fillId="0" borderId="13" xfId="0" applyFont="1" applyFill="1" applyBorder="1" applyAlignment="1" applyProtection="1">
      <alignment horizontal="center" vertical="center"/>
    </xf>
    <xf numFmtId="4" fontId="4" fillId="3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" fillId="2" borderId="13" xfId="15" applyFont="1" applyFill="1" applyBorder="1" applyAlignment="1">
      <alignment horizontal="center" vertical="center"/>
    </xf>
    <xf numFmtId="0" fontId="1" fillId="0" borderId="13" xfId="16" applyFont="1" applyFill="1" applyBorder="1" applyAlignment="1">
      <alignment vertical="center" wrapText="1"/>
    </xf>
    <xf numFmtId="0" fontId="1" fillId="0" borderId="13" xfId="16" applyFont="1" applyFill="1" applyBorder="1" applyAlignment="1">
      <alignment horizontal="center" vertical="center" wrapText="1"/>
    </xf>
    <xf numFmtId="2" fontId="1" fillId="0" borderId="13" xfId="16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vertical="center" wrapText="1"/>
    </xf>
    <xf numFmtId="0" fontId="34" fillId="0" borderId="13" xfId="16" applyFont="1" applyBorder="1" applyAlignment="1">
      <alignment horizontal="center" vertical="center"/>
    </xf>
    <xf numFmtId="0" fontId="1" fillId="2" borderId="13" xfId="16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" fontId="14" fillId="0" borderId="0" xfId="2" applyNumberFormat="1" applyFont="1" applyFill="1" applyAlignment="1">
      <alignment vertical="center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vertical="center" wrapText="1"/>
    </xf>
    <xf numFmtId="0" fontId="1" fillId="2" borderId="13" xfId="3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15" applyFont="1" applyFill="1" applyBorder="1" applyAlignment="1">
      <alignment vertical="center"/>
    </xf>
    <xf numFmtId="0" fontId="1" fillId="0" borderId="13" xfId="16" applyFont="1" applyFill="1" applyBorder="1" applyAlignment="1">
      <alignment horizontal="left" vertical="center" wrapText="1"/>
    </xf>
    <xf numFmtId="0" fontId="34" fillId="0" borderId="13" xfId="16" applyFont="1" applyBorder="1" applyAlignment="1">
      <alignment vertical="center"/>
    </xf>
    <xf numFmtId="0" fontId="1" fillId="2" borderId="13" xfId="16" applyFont="1" applyFill="1" applyBorder="1" applyAlignment="1">
      <alignment vertical="center"/>
    </xf>
    <xf numFmtId="0" fontId="1" fillId="0" borderId="13" xfId="16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49" fontId="4" fillId="0" borderId="13" xfId="17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1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2" applyNumberFormat="1" applyFont="1" applyFill="1" applyBorder="1" applyAlignment="1" applyProtection="1">
      <alignment horizontal="right" vertical="center"/>
    </xf>
    <xf numFmtId="0" fontId="33" fillId="0" borderId="0" xfId="12" applyFont="1" applyFill="1" applyAlignment="1">
      <alignment horizontal="left" vertical="center"/>
    </xf>
    <xf numFmtId="0" fontId="42" fillId="0" borderId="0" xfId="12" applyNumberFormat="1" applyFont="1" applyFill="1" applyBorder="1" applyAlignment="1" applyProtection="1">
      <alignment horizontal="center" vertical="center"/>
    </xf>
    <xf numFmtId="49" fontId="4" fillId="0" borderId="13" xfId="17" applyNumberFormat="1" applyFont="1" applyFill="1" applyBorder="1" applyAlignment="1" applyProtection="1">
      <alignment horizontal="center" vertical="center" wrapText="1"/>
    </xf>
    <xf numFmtId="0" fontId="44" fillId="0" borderId="0" xfId="0" applyFont="1"/>
    <xf numFmtId="0" fontId="43" fillId="4" borderId="13" xfId="0" applyFont="1" applyFill="1" applyBorder="1"/>
    <xf numFmtId="0" fontId="44" fillId="0" borderId="13" xfId="0" applyFont="1" applyBorder="1" applyAlignment="1">
      <alignment horizontal="left"/>
    </xf>
    <xf numFmtId="0" fontId="44" fillId="0" borderId="13" xfId="0" applyFont="1" applyFill="1" applyBorder="1" applyAlignment="1">
      <alignment wrapText="1"/>
    </xf>
    <xf numFmtId="0" fontId="44" fillId="0" borderId="13" xfId="0" applyFont="1" applyFill="1" applyBorder="1"/>
    <xf numFmtId="0" fontId="44" fillId="0" borderId="13" xfId="0" applyFont="1" applyBorder="1" applyAlignment="1">
      <alignment wrapText="1"/>
    </xf>
    <xf numFmtId="0" fontId="44" fillId="0" borderId="13" xfId="0" applyFont="1" applyBorder="1"/>
    <xf numFmtId="0" fontId="44" fillId="0" borderId="0" xfId="0" applyFont="1" applyAlignment="1">
      <alignment wrapText="1"/>
    </xf>
    <xf numFmtId="0" fontId="43" fillId="4" borderId="13" xfId="0" applyFont="1" applyFill="1" applyBorder="1" applyAlignment="1">
      <alignment wrapText="1"/>
    </xf>
    <xf numFmtId="0" fontId="12" fillId="0" borderId="1" xfId="2" applyFont="1" applyFill="1" applyBorder="1" applyAlignment="1">
      <alignment horizontal="center" vertical="center" textRotation="90" wrapText="1"/>
    </xf>
    <xf numFmtId="2" fontId="34" fillId="0" borderId="13" xfId="18" applyNumberFormat="1" applyFont="1" applyBorder="1" applyAlignment="1">
      <alignment horizontal="center"/>
    </xf>
    <xf numFmtId="0" fontId="4" fillId="0" borderId="0" xfId="18" applyFont="1" applyFill="1" applyAlignment="1">
      <alignment vertical="center"/>
    </xf>
    <xf numFmtId="0" fontId="1" fillId="0" borderId="0" xfId="18" applyFont="1" applyFill="1" applyAlignment="1">
      <alignment vertical="center"/>
    </xf>
    <xf numFmtId="0" fontId="1" fillId="0" borderId="13" xfId="18" applyFont="1" applyBorder="1" applyAlignment="1">
      <alignment vertical="center" wrapText="1"/>
    </xf>
    <xf numFmtId="4" fontId="4" fillId="0" borderId="13" xfId="1" applyNumberFormat="1" applyFont="1" applyFill="1" applyBorder="1" applyAlignment="1">
      <alignment horizontal="center" vertical="center" shrinkToFit="1"/>
    </xf>
    <xf numFmtId="2" fontId="4" fillId="0" borderId="13" xfId="2" applyNumberFormat="1" applyFont="1" applyFill="1" applyBorder="1" applyAlignment="1" applyProtection="1">
      <alignment horizontal="center" vertical="center"/>
      <protection locked="0"/>
    </xf>
    <xf numFmtId="2" fontId="4" fillId="0" borderId="13" xfId="1" applyNumberFormat="1" applyFont="1" applyFill="1" applyBorder="1" applyAlignment="1">
      <alignment horizontal="center" vertical="center" shrinkToFit="1"/>
    </xf>
    <xf numFmtId="2" fontId="9" fillId="0" borderId="13" xfId="8" applyNumberFormat="1" applyFont="1" applyFill="1" applyBorder="1" applyAlignment="1">
      <alignment horizontal="center" vertical="center"/>
    </xf>
    <xf numFmtId="0" fontId="4" fillId="0" borderId="0" xfId="2" applyFont="1" applyFill="1"/>
    <xf numFmtId="4" fontId="4" fillId="0" borderId="0" xfId="2" applyNumberFormat="1" applyFont="1" applyFill="1"/>
    <xf numFmtId="0" fontId="4" fillId="0" borderId="0" xfId="2" applyFont="1" applyFill="1" applyAlignment="1">
      <alignment vertical="center"/>
    </xf>
    <xf numFmtId="0" fontId="4" fillId="0" borderId="13" xfId="1" applyFont="1" applyFill="1" applyBorder="1" applyAlignment="1" applyProtection="1">
      <alignment horizontal="center" vertical="center"/>
    </xf>
    <xf numFmtId="4" fontId="11" fillId="0" borderId="13" xfId="2" applyNumberFormat="1" applyFont="1" applyFill="1" applyBorder="1" applyAlignment="1">
      <alignment horizontal="center" vertical="center" shrinkToFit="1"/>
    </xf>
    <xf numFmtId="4" fontId="18" fillId="0" borderId="13" xfId="2" applyNumberFormat="1" applyFont="1" applyFill="1" applyBorder="1" applyAlignment="1">
      <alignment horizontal="center" vertical="center" shrinkToFit="1"/>
    </xf>
    <xf numFmtId="2" fontId="4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2" applyFont="1" applyFill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4" fontId="1" fillId="0" borderId="13" xfId="2" applyNumberFormat="1" applyFont="1" applyFill="1" applyBorder="1" applyAlignment="1">
      <alignment horizontal="center" vertical="center" shrinkToFit="1"/>
    </xf>
    <xf numFmtId="4" fontId="4" fillId="0" borderId="13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2" xfId="0" applyNumberFormat="1" applyFont="1" applyFill="1" applyBorder="1" applyAlignment="1">
      <alignment horizontal="center" vertical="center" shrinkToFit="1"/>
    </xf>
    <xf numFmtId="0" fontId="3" fillId="5" borderId="0" xfId="13" applyFont="1" applyFill="1"/>
    <xf numFmtId="0" fontId="1" fillId="0" borderId="0" xfId="2" applyFont="1" applyFill="1" applyAlignment="1">
      <alignment vertical="center"/>
    </xf>
    <xf numFmtId="0" fontId="11" fillId="0" borderId="11" xfId="2" applyFont="1" applyFill="1" applyBorder="1" applyAlignment="1">
      <alignment horizontal="center" vertical="center" textRotation="90" wrapText="1"/>
    </xf>
    <xf numFmtId="0" fontId="11" fillId="0" borderId="12" xfId="2" applyFont="1" applyFill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 wrapText="1"/>
    </xf>
    <xf numFmtId="0" fontId="34" fillId="0" borderId="2" xfId="10" applyFont="1" applyBorder="1" applyAlignment="1">
      <alignment horizontal="center" vertical="center"/>
    </xf>
    <xf numFmtId="0" fontId="35" fillId="0" borderId="13" xfId="13" applyFont="1" applyBorder="1" applyAlignment="1">
      <alignment horizontal="left" vertical="center"/>
    </xf>
    <xf numFmtId="0" fontId="36" fillId="0" borderId="13" xfId="13" applyFont="1" applyBorder="1" applyAlignment="1" applyProtection="1">
      <alignment horizontal="center" vertical="center"/>
      <protection locked="0"/>
    </xf>
    <xf numFmtId="0" fontId="37" fillId="0" borderId="13" xfId="13" applyFont="1" applyBorder="1" applyAlignment="1" applyProtection="1">
      <alignment horizontal="center" vertical="center"/>
      <protection locked="0"/>
    </xf>
    <xf numFmtId="0" fontId="1" fillId="0" borderId="0" xfId="10" applyFont="1" applyFill="1" applyAlignment="1">
      <alignment vertical="center"/>
    </xf>
    <xf numFmtId="4" fontId="18" fillId="0" borderId="13" xfId="2" applyNumberFormat="1" applyFont="1" applyFill="1" applyBorder="1" applyAlignment="1">
      <alignment horizontal="left" vertical="center"/>
    </xf>
    <xf numFmtId="4" fontId="1" fillId="0" borderId="3" xfId="2" applyNumberFormat="1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9" fontId="1" fillId="0" borderId="13" xfId="2" applyNumberFormat="1" applyFont="1" applyFill="1" applyBorder="1" applyAlignment="1">
      <alignment horizontal="center" vertical="center"/>
    </xf>
    <xf numFmtId="4" fontId="1" fillId="0" borderId="13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4" fontId="6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vertical="center" wrapText="1"/>
    </xf>
    <xf numFmtId="165" fontId="4" fillId="0" borderId="0" xfId="2" applyNumberFormat="1" applyFont="1" applyFill="1" applyBorder="1" applyAlignment="1">
      <alignment vertical="center" wrapText="1"/>
    </xf>
    <xf numFmtId="165" fontId="10" fillId="0" borderId="0" xfId="2" applyNumberFormat="1" applyFont="1" applyFill="1" applyBorder="1" applyAlignment="1">
      <alignment vertical="center" wrapText="1"/>
    </xf>
    <xf numFmtId="0" fontId="1" fillId="0" borderId="0" xfId="2" applyFont="1" applyFill="1"/>
    <xf numFmtId="0" fontId="44" fillId="0" borderId="0" xfId="0" applyFont="1"/>
    <xf numFmtId="0" fontId="44" fillId="0" borderId="13" xfId="0" applyFont="1" applyBorder="1" applyAlignment="1">
      <alignment horizontal="left"/>
    </xf>
    <xf numFmtId="0" fontId="44" fillId="0" borderId="13" xfId="0" applyFont="1" applyBorder="1" applyAlignment="1">
      <alignment wrapText="1"/>
    </xf>
    <xf numFmtId="0" fontId="44" fillId="0" borderId="13" xfId="0" applyFont="1" applyBorder="1"/>
    <xf numFmtId="0" fontId="1" fillId="0" borderId="2" xfId="18" applyFont="1" applyFill="1" applyBorder="1" applyAlignment="1">
      <alignment horizontal="center" vertical="center" wrapText="1"/>
    </xf>
    <xf numFmtId="0" fontId="1" fillId="0" borderId="20" xfId="18" applyFont="1" applyFill="1" applyBorder="1" applyAlignment="1">
      <alignment horizontal="center" vertical="center" wrapText="1"/>
    </xf>
    <xf numFmtId="4" fontId="1" fillId="3" borderId="19" xfId="18" applyNumberFormat="1" applyFont="1" applyFill="1" applyBorder="1" applyAlignment="1">
      <alignment horizontal="left" vertical="center" wrapText="1"/>
    </xf>
    <xf numFmtId="4" fontId="4" fillId="0" borderId="19" xfId="18" applyNumberFormat="1" applyFont="1" applyFill="1" applyBorder="1" applyAlignment="1">
      <alignment horizontal="center" vertical="center" wrapText="1"/>
    </xf>
    <xf numFmtId="4" fontId="4" fillId="0" borderId="13" xfId="18" applyNumberFormat="1" applyFont="1" applyFill="1" applyBorder="1" applyAlignment="1">
      <alignment horizontal="center" vertical="center" shrinkToFit="1"/>
    </xf>
    <xf numFmtId="2" fontId="2" fillId="2" borderId="13" xfId="18" applyNumberFormat="1" applyFont="1" applyFill="1" applyBorder="1" applyAlignment="1" applyProtection="1">
      <alignment horizontal="center" vertical="center"/>
    </xf>
    <xf numFmtId="4" fontId="4" fillId="0" borderId="2" xfId="18" applyNumberFormat="1" applyFont="1" applyFill="1" applyBorder="1" applyAlignment="1">
      <alignment horizontal="center" vertical="center" shrinkToFit="1"/>
    </xf>
    <xf numFmtId="2" fontId="4" fillId="0" borderId="2" xfId="18" applyNumberFormat="1" applyFont="1" applyFill="1" applyBorder="1" applyAlignment="1" applyProtection="1">
      <alignment horizontal="center" vertical="center" shrinkToFit="1"/>
      <protection locked="0"/>
    </xf>
    <xf numFmtId="4" fontId="4" fillId="0" borderId="2" xfId="18" applyNumberFormat="1" applyFont="1" applyFill="1" applyBorder="1" applyAlignment="1" applyProtection="1">
      <alignment horizontal="center" vertical="center" shrinkToFit="1"/>
    </xf>
    <xf numFmtId="0" fontId="1" fillId="0" borderId="13" xfId="18" applyFont="1" applyBorder="1" applyAlignment="1">
      <alignment horizontal="center" vertical="center" wrapText="1"/>
    </xf>
    <xf numFmtId="0" fontId="10" fillId="0" borderId="0" xfId="18" applyFont="1" applyFill="1" applyBorder="1" applyAlignment="1" applyProtection="1">
      <alignment horizontal="center" vertical="center"/>
      <protection locked="0"/>
    </xf>
    <xf numFmtId="0" fontId="10" fillId="0" borderId="0" xfId="18" applyFont="1" applyFill="1" applyBorder="1" applyAlignment="1" applyProtection="1">
      <alignment horizontal="left" vertical="center" wrapText="1"/>
      <protection locked="0"/>
    </xf>
    <xf numFmtId="4" fontId="10" fillId="0" borderId="0" xfId="18" applyNumberFormat="1" applyFont="1" applyFill="1" applyBorder="1" applyAlignment="1" applyProtection="1">
      <alignment horizontal="center" vertical="center" shrinkToFit="1"/>
      <protection locked="0"/>
    </xf>
    <xf numFmtId="2" fontId="10" fillId="0" borderId="0" xfId="18" applyNumberFormat="1" applyFont="1" applyFill="1" applyBorder="1" applyAlignment="1" applyProtection="1">
      <alignment horizontal="center" vertical="center" shrinkToFit="1"/>
      <protection locked="0"/>
    </xf>
    <xf numFmtId="2" fontId="4" fillId="0" borderId="0" xfId="18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18" applyFont="1" applyFill="1" applyBorder="1" applyAlignment="1" applyProtection="1">
      <alignment horizontal="center" vertical="center" shrinkToFit="1"/>
      <protection locked="0"/>
    </xf>
    <xf numFmtId="0" fontId="10" fillId="0" borderId="0" xfId="18" applyFont="1" applyFill="1" applyBorder="1" applyAlignment="1" applyProtection="1">
      <alignment vertical="center"/>
      <protection locked="0"/>
    </xf>
    <xf numFmtId="0" fontId="4" fillId="0" borderId="0" xfId="18" applyFont="1" applyFill="1" applyBorder="1" applyAlignment="1" applyProtection="1">
      <alignment vertical="center"/>
      <protection locked="0"/>
    </xf>
    <xf numFmtId="0" fontId="3" fillId="5" borderId="0" xfId="13" applyFont="1" applyFill="1" applyAlignment="1">
      <alignment horizontal="right"/>
    </xf>
    <xf numFmtId="0" fontId="46" fillId="0" borderId="0" xfId="13" applyFont="1"/>
    <xf numFmtId="0" fontId="47" fillId="5" borderId="0" xfId="13" applyFont="1" applyFill="1" applyAlignment="1">
      <alignment horizontal="center"/>
    </xf>
    <xf numFmtId="0" fontId="3" fillId="5" borderId="0" xfId="13" applyFont="1" applyFill="1" applyBorder="1" applyAlignment="1">
      <alignment horizontal="right"/>
    </xf>
    <xf numFmtId="0" fontId="7" fillId="5" borderId="0" xfId="13" applyFont="1" applyFill="1" applyAlignment="1">
      <alignment horizontal="center"/>
    </xf>
    <xf numFmtId="0" fontId="7" fillId="5" borderId="0" xfId="13" applyFont="1" applyFill="1"/>
    <xf numFmtId="0" fontId="3" fillId="5" borderId="0" xfId="13" applyFont="1" applyFill="1" applyBorder="1"/>
    <xf numFmtId="0" fontId="3" fillId="5" borderId="0" xfId="13" applyFont="1" applyFill="1" applyAlignment="1">
      <alignment horizontal="center"/>
    </xf>
    <xf numFmtId="0" fontId="39" fillId="5" borderId="0" xfId="13" applyFont="1" applyFill="1"/>
    <xf numFmtId="0" fontId="3" fillId="5" borderId="0" xfId="20" applyFont="1" applyFill="1"/>
    <xf numFmtId="0" fontId="3" fillId="5" borderId="12" xfId="13" applyFont="1" applyFill="1" applyBorder="1"/>
    <xf numFmtId="0" fontId="3" fillId="5" borderId="1" xfId="13" applyFont="1" applyFill="1" applyBorder="1"/>
    <xf numFmtId="0" fontId="3" fillId="5" borderId="11" xfId="13" applyFont="1" applyFill="1" applyBorder="1" applyAlignment="1">
      <alignment horizontal="center"/>
    </xf>
    <xf numFmtId="0" fontId="3" fillId="5" borderId="7" xfId="13" applyFont="1" applyFill="1" applyBorder="1" applyAlignment="1">
      <alignment horizontal="center"/>
    </xf>
    <xf numFmtId="0" fontId="3" fillId="0" borderId="7" xfId="13" applyFont="1" applyBorder="1" applyAlignment="1">
      <alignment horizontal="center"/>
    </xf>
    <xf numFmtId="0" fontId="3" fillId="5" borderId="6" xfId="13" applyFont="1" applyFill="1" applyBorder="1" applyAlignment="1">
      <alignment horizontal="center"/>
    </xf>
    <xf numFmtId="0" fontId="36" fillId="0" borderId="13" xfId="13" applyFont="1" applyBorder="1" applyAlignment="1">
      <alignment horizontal="center"/>
    </xf>
    <xf numFmtId="0" fontId="36" fillId="0" borderId="13" xfId="13" applyFont="1" applyBorder="1" applyAlignment="1" applyProtection="1">
      <alignment horizontal="center"/>
      <protection locked="0"/>
    </xf>
    <xf numFmtId="0" fontId="36" fillId="0" borderId="19" xfId="13" applyFont="1" applyBorder="1" applyAlignment="1">
      <alignment horizontal="center"/>
    </xf>
    <xf numFmtId="0" fontId="48" fillId="0" borderId="13" xfId="1" applyFont="1" applyBorder="1" applyAlignment="1">
      <alignment horizontal="center"/>
    </xf>
    <xf numFmtId="0" fontId="30" fillId="0" borderId="13" xfId="13" applyFont="1" applyBorder="1" applyAlignment="1">
      <alignment horizontal="center"/>
    </xf>
    <xf numFmtId="0" fontId="18" fillId="0" borderId="13" xfId="1" applyFont="1" applyBorder="1" applyAlignment="1">
      <alignment horizontal="left" wrapText="1"/>
    </xf>
    <xf numFmtId="0" fontId="36" fillId="0" borderId="13" xfId="13" applyFont="1" applyBorder="1" applyAlignment="1">
      <alignment horizontal="center" vertical="center"/>
    </xf>
    <xf numFmtId="1" fontId="16" fillId="0" borderId="13" xfId="21" applyNumberFormat="1" applyFont="1" applyFill="1" applyBorder="1" applyAlignment="1">
      <alignment horizontal="center" vertical="center" wrapText="1"/>
    </xf>
    <xf numFmtId="1" fontId="1" fillId="0" borderId="5" xfId="1" applyNumberFormat="1" applyFont="1" applyBorder="1" applyAlignment="1">
      <alignment horizontal="center" vertical="center" wrapText="1"/>
    </xf>
    <xf numFmtId="2" fontId="3" fillId="0" borderId="13" xfId="22" applyNumberFormat="1" applyFont="1" applyBorder="1" applyAlignment="1" applyProtection="1">
      <alignment vertical="center" wrapText="1"/>
      <protection hidden="1"/>
    </xf>
    <xf numFmtId="2" fontId="3" fillId="0" borderId="13" xfId="13" applyNumberFormat="1" applyFont="1" applyBorder="1" applyAlignment="1" applyProtection="1">
      <alignment vertical="center" wrapText="1"/>
      <protection hidden="1"/>
    </xf>
    <xf numFmtId="16" fontId="49" fillId="0" borderId="13" xfId="1" applyNumberFormat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50" fillId="0" borderId="13" xfId="1" applyFont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51" fillId="0" borderId="13" xfId="1" applyFont="1" applyBorder="1" applyAlignment="1">
      <alignment horizontal="left" wrapText="1"/>
    </xf>
    <xf numFmtId="0" fontId="52" fillId="0" borderId="13" xfId="1" applyFont="1" applyBorder="1" applyAlignment="1">
      <alignment horizontal="center" wrapText="1"/>
    </xf>
    <xf numFmtId="0" fontId="50" fillId="0" borderId="13" xfId="1" applyFont="1" applyBorder="1" applyAlignment="1">
      <alignment horizontal="center" vertical="center" wrapText="1"/>
    </xf>
    <xf numFmtId="1" fontId="16" fillId="0" borderId="1" xfId="21" applyNumberFormat="1" applyFont="1" applyFill="1" applyBorder="1" applyAlignment="1">
      <alignment horizontal="center" vertical="center" wrapText="1"/>
    </xf>
    <xf numFmtId="0" fontId="30" fillId="0" borderId="13" xfId="1" applyFont="1" applyBorder="1" applyAlignment="1">
      <alignment horizontal="center" wrapText="1"/>
    </xf>
    <xf numFmtId="0" fontId="1" fillId="0" borderId="17" xfId="1" applyFont="1" applyBorder="1" applyAlignment="1">
      <alignment horizontal="center" vertical="top" wrapText="1"/>
    </xf>
    <xf numFmtId="0" fontId="53" fillId="0" borderId="1" xfId="1" applyFont="1" applyFill="1" applyBorder="1" applyAlignment="1">
      <alignment horizontal="center" vertical="center"/>
    </xf>
    <xf numFmtId="2" fontId="1" fillId="0" borderId="13" xfId="22" applyNumberFormat="1" applyFont="1" applyBorder="1" applyAlignment="1" applyProtection="1">
      <alignment vertical="center" wrapText="1"/>
      <protection hidden="1"/>
    </xf>
    <xf numFmtId="0" fontId="1" fillId="0" borderId="13" xfId="1" applyFont="1" applyBorder="1" applyAlignment="1">
      <alignment horizontal="left" vertical="center" wrapText="1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2" fontId="1" fillId="0" borderId="13" xfId="13" applyNumberFormat="1" applyFont="1" applyBorder="1" applyAlignment="1" applyProtection="1">
      <alignment vertical="center" wrapText="1"/>
      <protection hidden="1"/>
    </xf>
    <xf numFmtId="0" fontId="55" fillId="0" borderId="13" xfId="1" applyFont="1" applyBorder="1" applyAlignment="1">
      <alignment horizontal="left" vertical="center" wrapText="1"/>
    </xf>
    <xf numFmtId="0" fontId="55" fillId="0" borderId="21" xfId="1" applyFont="1" applyBorder="1" applyAlignment="1">
      <alignment horizontal="left" vertical="center" wrapText="1"/>
    </xf>
    <xf numFmtId="2" fontId="27" fillId="0" borderId="13" xfId="13" applyNumberFormat="1" applyFont="1" applyBorder="1" applyAlignment="1" applyProtection="1">
      <alignment vertical="center" wrapText="1"/>
      <protection hidden="1"/>
    </xf>
    <xf numFmtId="0" fontId="1" fillId="0" borderId="13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left" vertical="center" wrapText="1"/>
    </xf>
    <xf numFmtId="1" fontId="56" fillId="0" borderId="13" xfId="2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horizontal="center" vertical="center" wrapText="1"/>
    </xf>
    <xf numFmtId="1" fontId="56" fillId="0" borderId="3" xfId="21" applyNumberFormat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166" fontId="1" fillId="0" borderId="13" xfId="1" applyNumberFormat="1" applyFont="1" applyFill="1" applyBorder="1" applyAlignment="1">
      <alignment horizontal="center" vertical="center"/>
    </xf>
    <xf numFmtId="0" fontId="57" fillId="6" borderId="13" xfId="1" applyFont="1" applyFill="1" applyBorder="1" applyAlignment="1">
      <alignment horizontal="left"/>
    </xf>
    <xf numFmtId="49" fontId="3" fillId="0" borderId="1" xfId="23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2" fontId="59" fillId="0" borderId="13" xfId="13" applyNumberFormat="1" applyFont="1" applyBorder="1" applyAlignment="1" applyProtection="1">
      <alignment vertical="center" wrapText="1"/>
      <protection hidden="1"/>
    </xf>
    <xf numFmtId="0" fontId="50" fillId="0" borderId="22" xfId="1" applyFont="1" applyBorder="1" applyAlignment="1">
      <alignment horizontal="center" vertical="center" wrapText="1"/>
    </xf>
    <xf numFmtId="1" fontId="16" fillId="0" borderId="22" xfId="21" applyNumberFormat="1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2" fontId="3" fillId="0" borderId="22" xfId="22" applyNumberFormat="1" applyFont="1" applyBorder="1" applyAlignment="1" applyProtection="1">
      <alignment vertical="center" wrapText="1"/>
      <protection hidden="1"/>
    </xf>
    <xf numFmtId="2" fontId="59" fillId="0" borderId="22" xfId="13" applyNumberFormat="1" applyFont="1" applyBorder="1" applyAlignment="1" applyProtection="1">
      <alignment vertical="center" wrapText="1"/>
      <protection hidden="1"/>
    </xf>
    <xf numFmtId="2" fontId="39" fillId="5" borderId="0" xfId="13" applyNumberFormat="1" applyFont="1" applyFill="1" applyBorder="1" applyProtection="1">
      <protection hidden="1"/>
    </xf>
    <xf numFmtId="0" fontId="30" fillId="0" borderId="7" xfId="1" applyFont="1" applyBorder="1" applyAlignment="1">
      <alignment horizontal="right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2" fontId="3" fillId="0" borderId="7" xfId="22" applyNumberFormat="1" applyFont="1" applyBorder="1" applyAlignment="1" applyProtection="1">
      <alignment vertical="center" wrapText="1"/>
      <protection hidden="1"/>
    </xf>
    <xf numFmtId="2" fontId="60" fillId="0" borderId="7" xfId="22" applyNumberFormat="1" applyFont="1" applyBorder="1" applyAlignment="1" applyProtection="1">
      <alignment vertical="center" wrapText="1"/>
      <protection hidden="1"/>
    </xf>
    <xf numFmtId="0" fontId="30" fillId="0" borderId="13" xfId="13" applyFont="1" applyBorder="1" applyAlignment="1">
      <alignment horizontal="right"/>
    </xf>
    <xf numFmtId="0" fontId="1" fillId="0" borderId="13" xfId="13" applyFont="1" applyBorder="1"/>
    <xf numFmtId="9" fontId="30" fillId="0" borderId="13" xfId="13" applyNumberFormat="1" applyFont="1" applyBorder="1" applyAlignment="1">
      <alignment horizontal="center"/>
    </xf>
    <xf numFmtId="2" fontId="3" fillId="0" borderId="13" xfId="13" applyNumberFormat="1" applyFont="1" applyBorder="1" applyProtection="1">
      <protection hidden="1"/>
    </xf>
    <xf numFmtId="2" fontId="30" fillId="0" borderId="13" xfId="13" applyNumberFormat="1" applyFont="1" applyBorder="1" applyAlignment="1" applyProtection="1">
      <alignment horizontal="center"/>
      <protection hidden="1"/>
    </xf>
    <xf numFmtId="0" fontId="1" fillId="0" borderId="13" xfId="13" applyFont="1" applyBorder="1" applyAlignment="1">
      <alignment horizontal="center"/>
    </xf>
    <xf numFmtId="9" fontId="1" fillId="0" borderId="13" xfId="13" applyNumberFormat="1" applyFont="1" applyBorder="1" applyAlignment="1">
      <alignment horizontal="center"/>
    </xf>
    <xf numFmtId="2" fontId="17" fillId="0" borderId="13" xfId="13" applyNumberFormat="1" applyFont="1" applyBorder="1" applyAlignment="1" applyProtection="1">
      <alignment horizontal="center"/>
      <protection hidden="1"/>
    </xf>
    <xf numFmtId="0" fontId="3" fillId="0" borderId="0" xfId="13" applyFont="1" applyAlignment="1">
      <alignment horizontal="center"/>
    </xf>
    <xf numFmtId="0" fontId="3" fillId="0" borderId="0" xfId="13" applyFont="1"/>
    <xf numFmtId="0" fontId="1" fillId="0" borderId="0" xfId="13" applyAlignment="1">
      <alignment horizontal="center"/>
    </xf>
    <xf numFmtId="0" fontId="1" fillId="0" borderId="0" xfId="13" applyFont="1"/>
    <xf numFmtId="0" fontId="1" fillId="0" borderId="0" xfId="13"/>
    <xf numFmtId="0" fontId="46" fillId="0" borderId="0" xfId="13" applyFont="1" applyBorder="1"/>
    <xf numFmtId="0" fontId="61" fillId="5" borderId="0" xfId="20" applyFont="1" applyFill="1" applyBorder="1" applyAlignment="1">
      <alignment horizontal="right"/>
    </xf>
    <xf numFmtId="0" fontId="62" fillId="0" borderId="13" xfId="13" applyFont="1" applyBorder="1" applyAlignment="1">
      <alignment horizontal="center"/>
    </xf>
    <xf numFmtId="0" fontId="17" fillId="0" borderId="13" xfId="13" applyFont="1" applyBorder="1" applyAlignment="1">
      <alignment horizontal="center"/>
    </xf>
    <xf numFmtId="0" fontId="63" fillId="0" borderId="13" xfId="1" applyFont="1" applyBorder="1" applyAlignment="1">
      <alignment horizontal="left" wrapText="1"/>
    </xf>
    <xf numFmtId="1" fontId="49" fillId="0" borderId="13" xfId="21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0" fontId="11" fillId="0" borderId="13" xfId="1" applyFont="1" applyBorder="1" applyAlignment="1">
      <alignment horizontal="center" vertical="center" wrapText="1"/>
    </xf>
    <xf numFmtId="0" fontId="64" fillId="0" borderId="13" xfId="1" applyFont="1" applyBorder="1" applyAlignment="1">
      <alignment horizontal="center" vertical="center" wrapText="1"/>
    </xf>
    <xf numFmtId="0" fontId="9" fillId="0" borderId="13" xfId="1" applyFont="1" applyBorder="1" applyAlignment="1">
      <alignment vertical="center"/>
    </xf>
    <xf numFmtId="1" fontId="1" fillId="0" borderId="13" xfId="21" applyNumberFormat="1" applyFont="1" applyFill="1" applyBorder="1" applyAlignment="1">
      <alignment horizontal="center" vertical="center" wrapText="1"/>
    </xf>
    <xf numFmtId="16" fontId="65" fillId="0" borderId="13" xfId="1" applyNumberFormat="1" applyFont="1" applyBorder="1" applyAlignment="1">
      <alignment horizontal="center" wrapText="1"/>
    </xf>
    <xf numFmtId="0" fontId="1" fillId="0" borderId="13" xfId="1" applyFont="1" applyBorder="1" applyAlignment="1">
      <alignment wrapText="1"/>
    </xf>
    <xf numFmtId="0" fontId="1" fillId="0" borderId="13" xfId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16" fontId="49" fillId="0" borderId="13" xfId="1" applyNumberFormat="1" applyFont="1" applyBorder="1" applyAlignment="1">
      <alignment horizontal="center" wrapText="1"/>
    </xf>
    <xf numFmtId="0" fontId="30" fillId="0" borderId="6" xfId="13" applyFont="1" applyBorder="1" applyAlignment="1">
      <alignment horizontal="right"/>
    </xf>
    <xf numFmtId="1" fontId="60" fillId="0" borderId="13" xfId="21" applyNumberFormat="1" applyFont="1" applyFill="1" applyBorder="1" applyAlignment="1">
      <alignment horizontal="center" vertical="center" wrapText="1"/>
    </xf>
    <xf numFmtId="0" fontId="60" fillId="0" borderId="13" xfId="1" applyFont="1" applyBorder="1" applyAlignment="1">
      <alignment horizontal="left"/>
    </xf>
    <xf numFmtId="0" fontId="30" fillId="0" borderId="1" xfId="1" applyFont="1" applyBorder="1" applyAlignment="1">
      <alignment horizontal="center"/>
    </xf>
    <xf numFmtId="49" fontId="60" fillId="0" borderId="13" xfId="23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/>
    </xf>
    <xf numFmtId="0" fontId="1" fillId="0" borderId="13" xfId="24" applyFont="1" applyBorder="1" applyAlignment="1">
      <alignment horizontal="left" vertical="center" wrapText="1"/>
    </xf>
    <xf numFmtId="0" fontId="1" fillId="0" borderId="13" xfId="24" applyFont="1" applyBorder="1" applyAlignment="1">
      <alignment horizontal="center" vertical="center" wrapText="1"/>
    </xf>
    <xf numFmtId="1" fontId="11" fillId="0" borderId="13" xfId="21" applyNumberFormat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13" xfId="1" applyFont="1" applyFill="1" applyBorder="1" applyAlignment="1">
      <alignment horizontal="center" vertical="center"/>
    </xf>
    <xf numFmtId="0" fontId="66" fillId="0" borderId="13" xfId="1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2" fontId="33" fillId="0" borderId="13" xfId="22" applyNumberFormat="1" applyFont="1" applyBorder="1" applyAlignment="1" applyProtection="1">
      <alignment vertical="center" wrapText="1"/>
      <protection hidden="1"/>
    </xf>
    <xf numFmtId="0" fontId="1" fillId="0" borderId="23" xfId="1" applyFont="1" applyFill="1" applyBorder="1" applyAlignment="1">
      <alignment horizontal="left" vertical="center" wrapText="1"/>
    </xf>
    <xf numFmtId="0" fontId="27" fillId="0" borderId="13" xfId="1" applyFont="1" applyFill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68" fillId="0" borderId="13" xfId="1" applyFont="1" applyFill="1" applyBorder="1" applyAlignment="1">
      <alignment horizontal="left" vertical="center" wrapText="1"/>
    </xf>
    <xf numFmtId="0" fontId="68" fillId="0" borderId="24" xfId="1" applyFont="1" applyFill="1" applyBorder="1" applyAlignment="1">
      <alignment horizontal="left" vertical="center" wrapText="1"/>
    </xf>
    <xf numFmtId="0" fontId="60" fillId="0" borderId="13" xfId="1" applyFont="1" applyBorder="1" applyAlignment="1">
      <alignment horizontal="center" vertical="center" wrapText="1"/>
    </xf>
    <xf numFmtId="0" fontId="11" fillId="0" borderId="13" xfId="1" applyNumberFormat="1" applyFont="1" applyFill="1" applyBorder="1" applyAlignment="1" applyProtection="1">
      <alignment horizontal="left" vertical="center"/>
    </xf>
    <xf numFmtId="2" fontId="11" fillId="0" borderId="13" xfId="22" applyNumberFormat="1" applyFont="1" applyBorder="1" applyAlignment="1" applyProtection="1">
      <alignment vertical="center" wrapText="1"/>
      <protection hidden="1"/>
    </xf>
    <xf numFmtId="2" fontId="33" fillId="0" borderId="13" xfId="13" applyNumberFormat="1" applyFont="1" applyBorder="1" applyAlignment="1" applyProtection="1">
      <alignment horizontal="center" vertical="center" wrapText="1"/>
      <protection hidden="1"/>
    </xf>
    <xf numFmtId="1" fontId="13" fillId="0" borderId="13" xfId="21" applyNumberFormat="1" applyFont="1" applyFill="1" applyBorder="1" applyAlignment="1">
      <alignment horizontal="center" vertical="center" wrapText="1"/>
    </xf>
    <xf numFmtId="0" fontId="11" fillId="0" borderId="13" xfId="1" applyNumberFormat="1" applyFont="1" applyFill="1" applyBorder="1" applyAlignment="1" applyProtection="1">
      <alignment horizontal="right" vertical="center" wrapText="1"/>
    </xf>
    <xf numFmtId="166" fontId="11" fillId="0" borderId="13" xfId="1" applyNumberFormat="1" applyFont="1" applyBorder="1" applyAlignment="1">
      <alignment horizontal="center" vertical="center"/>
    </xf>
    <xf numFmtId="0" fontId="11" fillId="0" borderId="13" xfId="21" applyNumberFormat="1" applyFont="1" applyFill="1" applyBorder="1" applyAlignment="1">
      <alignment horizontal="right" vertical="center" wrapText="1"/>
    </xf>
    <xf numFmtId="167" fontId="11" fillId="0" borderId="13" xfId="21" applyNumberFormat="1" applyFont="1" applyFill="1" applyBorder="1" applyAlignment="1">
      <alignment horizontal="center" vertical="center" wrapText="1"/>
    </xf>
    <xf numFmtId="0" fontId="66" fillId="0" borderId="13" xfId="1" applyFont="1" applyBorder="1" applyAlignment="1">
      <alignment horizontal="center"/>
    </xf>
    <xf numFmtId="0" fontId="11" fillId="0" borderId="13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left"/>
    </xf>
    <xf numFmtId="0" fontId="1" fillId="3" borderId="1" xfId="25" applyNumberFormat="1" applyFont="1" applyFill="1" applyBorder="1" applyAlignment="1">
      <alignment horizontal="center" vertical="center" wrapText="1"/>
    </xf>
    <xf numFmtId="0" fontId="11" fillId="0" borderId="13" xfId="1" applyFont="1" applyBorder="1" applyAlignment="1"/>
    <xf numFmtId="1" fontId="1" fillId="0" borderId="3" xfId="21" applyNumberFormat="1" applyFont="1" applyFill="1" applyBorder="1" applyAlignment="1">
      <alignment horizontal="center" vertical="center" wrapText="1"/>
    </xf>
    <xf numFmtId="0" fontId="69" fillId="0" borderId="13" xfId="1" applyFont="1" applyBorder="1" applyAlignment="1">
      <alignment horizontal="center" vertical="center" wrapText="1"/>
    </xf>
    <xf numFmtId="0" fontId="64" fillId="0" borderId="1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wrapText="1"/>
    </xf>
    <xf numFmtId="2" fontId="33" fillId="0" borderId="13" xfId="14" applyNumberFormat="1" applyFont="1" applyFill="1" applyBorder="1" applyAlignment="1">
      <alignment horizontal="center"/>
    </xf>
    <xf numFmtId="0" fontId="50" fillId="0" borderId="22" xfId="1" applyFont="1" applyBorder="1" applyAlignment="1">
      <alignment horizontal="center" wrapText="1"/>
    </xf>
    <xf numFmtId="1" fontId="1" fillId="0" borderId="22" xfId="21" applyNumberFormat="1" applyFont="1" applyFill="1" applyBorder="1" applyAlignment="1">
      <alignment horizontal="center" vertical="center" wrapText="1"/>
    </xf>
    <xf numFmtId="0" fontId="64" fillId="0" borderId="22" xfId="1" applyFont="1" applyBorder="1" applyAlignment="1">
      <alignment horizontal="left" vertical="center" wrapText="1"/>
    </xf>
    <xf numFmtId="0" fontId="64" fillId="0" borderId="22" xfId="1" applyFont="1" applyBorder="1" applyAlignment="1">
      <alignment horizontal="center" vertical="center" wrapText="1"/>
    </xf>
    <xf numFmtId="2" fontId="33" fillId="0" borderId="22" xfId="14" applyNumberFormat="1" applyFont="1" applyFill="1" applyBorder="1" applyAlignment="1">
      <alignment horizontal="center"/>
    </xf>
    <xf numFmtId="2" fontId="33" fillId="0" borderId="22" xfId="22" applyNumberFormat="1" applyFont="1" applyBorder="1" applyAlignment="1" applyProtection="1">
      <alignment vertical="center" wrapText="1"/>
      <protection hidden="1"/>
    </xf>
    <xf numFmtId="2" fontId="3" fillId="0" borderId="22" xfId="13" applyNumberFormat="1" applyFont="1" applyBorder="1" applyAlignment="1" applyProtection="1">
      <alignment vertical="center" wrapText="1"/>
      <protection hidden="1"/>
    </xf>
    <xf numFmtId="0" fontId="1" fillId="0" borderId="6" xfId="13" applyFont="1" applyBorder="1" applyAlignment="1">
      <alignment horizontal="center"/>
    </xf>
    <xf numFmtId="0" fontId="1" fillId="0" borderId="6" xfId="13" applyFont="1" applyBorder="1"/>
    <xf numFmtId="2" fontId="3" fillId="0" borderId="6" xfId="13" applyNumberFormat="1" applyFont="1" applyBorder="1" applyProtection="1">
      <protection hidden="1"/>
    </xf>
    <xf numFmtId="2" fontId="17" fillId="0" borderId="6" xfId="13" applyNumberFormat="1" applyFont="1" applyBorder="1" applyAlignment="1" applyProtection="1">
      <alignment horizontal="center"/>
      <protection hidden="1"/>
    </xf>
    <xf numFmtId="10" fontId="30" fillId="0" borderId="13" xfId="13" applyNumberFormat="1" applyFont="1" applyBorder="1" applyAlignment="1">
      <alignment horizontal="center"/>
    </xf>
    <xf numFmtId="2" fontId="30" fillId="0" borderId="13" xfId="13" applyNumberFormat="1" applyFont="1" applyBorder="1" applyAlignment="1">
      <alignment horizontal="center"/>
    </xf>
    <xf numFmtId="0" fontId="7" fillId="5" borderId="0" xfId="26" applyFont="1" applyFill="1" applyAlignment="1">
      <alignment horizontal="center"/>
    </xf>
    <xf numFmtId="0" fontId="3" fillId="5" borderId="14" xfId="13" applyFont="1" applyFill="1" applyBorder="1" applyAlignment="1">
      <alignment horizontal="center"/>
    </xf>
    <xf numFmtId="0" fontId="3" fillId="5" borderId="14" xfId="13" applyFont="1" applyFill="1" applyBorder="1"/>
    <xf numFmtId="0" fontId="39" fillId="5" borderId="14" xfId="13" applyFont="1" applyFill="1" applyBorder="1"/>
    <xf numFmtId="0" fontId="3" fillId="0" borderId="19" xfId="13" applyFont="1" applyBorder="1" applyAlignment="1">
      <alignment horizontal="center"/>
    </xf>
    <xf numFmtId="0" fontId="36" fillId="0" borderId="13" xfId="26" applyFont="1" applyBorder="1" applyAlignment="1">
      <alignment horizontal="center"/>
    </xf>
    <xf numFmtId="1" fontId="60" fillId="0" borderId="13" xfId="27" applyNumberFormat="1" applyFont="1" applyFill="1" applyBorder="1" applyAlignment="1">
      <alignment horizontal="center" vertical="center" wrapText="1"/>
    </xf>
    <xf numFmtId="0" fontId="70" fillId="0" borderId="13" xfId="1" applyFont="1" applyBorder="1" applyAlignment="1">
      <alignment horizontal="left"/>
    </xf>
    <xf numFmtId="2" fontId="3" fillId="0" borderId="13" xfId="28" applyNumberFormat="1" applyFont="1" applyBorder="1" applyAlignment="1" applyProtection="1">
      <alignment vertical="center" wrapText="1"/>
      <protection hidden="1"/>
    </xf>
    <xf numFmtId="2" fontId="3" fillId="0" borderId="13" xfId="26" applyNumberFormat="1" applyFont="1" applyBorder="1" applyAlignment="1" applyProtection="1">
      <alignment horizontal="center" vertical="center" wrapText="1"/>
      <protection hidden="1"/>
    </xf>
    <xf numFmtId="1" fontId="1" fillId="0" borderId="13" xfId="27" applyNumberFormat="1" applyFont="1" applyFill="1" applyBorder="1" applyAlignment="1">
      <alignment horizontal="center" vertical="center" wrapText="1"/>
    </xf>
    <xf numFmtId="0" fontId="30" fillId="0" borderId="13" xfId="27" applyNumberFormat="1" applyFont="1" applyFill="1" applyBorder="1" applyAlignment="1">
      <alignment horizontal="center" vertical="center" wrapText="1"/>
    </xf>
    <xf numFmtId="0" fontId="36" fillId="0" borderId="13" xfId="26" applyFont="1" applyBorder="1" applyAlignment="1">
      <alignment horizontal="center" vertical="center" wrapText="1"/>
    </xf>
    <xf numFmtId="1" fontId="13" fillId="0" borderId="13" xfId="27" applyNumberFormat="1" applyFont="1" applyFill="1" applyBorder="1" applyAlignment="1">
      <alignment horizontal="center" vertical="center" wrapText="1"/>
    </xf>
    <xf numFmtId="0" fontId="11" fillId="0" borderId="13" xfId="1" applyNumberFormat="1" applyFont="1" applyFill="1" applyBorder="1" applyAlignment="1" applyProtection="1">
      <alignment horizontal="left" vertical="center" wrapText="1"/>
    </xf>
    <xf numFmtId="2" fontId="11" fillId="0" borderId="13" xfId="1" applyNumberFormat="1" applyFont="1" applyBorder="1" applyAlignment="1">
      <alignment horizontal="center" vertical="center"/>
    </xf>
    <xf numFmtId="2" fontId="11" fillId="0" borderId="13" xfId="28" applyNumberFormat="1" applyFont="1" applyBorder="1" applyAlignment="1" applyProtection="1">
      <alignment vertical="center" wrapText="1"/>
      <protection hidden="1"/>
    </xf>
    <xf numFmtId="2" fontId="33" fillId="0" borderId="13" xfId="26" applyNumberFormat="1" applyFont="1" applyBorder="1" applyAlignment="1" applyProtection="1">
      <alignment horizontal="center" vertical="center" wrapText="1"/>
      <protection hidden="1"/>
    </xf>
    <xf numFmtId="0" fontId="11" fillId="0" borderId="13" xfId="27" applyNumberFormat="1" applyFont="1" applyFill="1" applyBorder="1" applyAlignment="1">
      <alignment horizontal="right" vertical="center" wrapText="1"/>
    </xf>
    <xf numFmtId="167" fontId="11" fillId="0" borderId="13" xfId="27" applyNumberFormat="1" applyFont="1" applyFill="1" applyBorder="1" applyAlignment="1">
      <alignment horizontal="center" vertical="center" wrapText="1"/>
    </xf>
    <xf numFmtId="1" fontId="11" fillId="0" borderId="13" xfId="27" applyNumberFormat="1" applyFont="1" applyFill="1" applyBorder="1" applyAlignment="1">
      <alignment horizontal="center" vertical="center" wrapText="1"/>
    </xf>
    <xf numFmtId="0" fontId="18" fillId="0" borderId="13" xfId="27" applyNumberFormat="1" applyFont="1" applyFill="1" applyBorder="1" applyAlignment="1">
      <alignment horizontal="right" vertical="center" wrapText="1"/>
    </xf>
    <xf numFmtId="2" fontId="66" fillId="0" borderId="13" xfId="28" applyNumberFormat="1" applyFont="1" applyBorder="1" applyAlignment="1" applyProtection="1">
      <alignment vertical="center" wrapText="1"/>
      <protection hidden="1"/>
    </xf>
    <xf numFmtId="0" fontId="18" fillId="0" borderId="13" xfId="1" applyFont="1" applyBorder="1" applyAlignment="1">
      <alignment horizontal="center" vertical="center" wrapText="1"/>
    </xf>
    <xf numFmtId="0" fontId="71" fillId="0" borderId="13" xfId="1" applyFont="1" applyBorder="1" applyAlignment="1">
      <alignment horizontal="left" vertical="center"/>
    </xf>
    <xf numFmtId="2" fontId="11" fillId="0" borderId="13" xfId="1" applyNumberFormat="1" applyFont="1" applyBorder="1" applyAlignment="1">
      <alignment horizontal="left" vertical="center"/>
    </xf>
    <xf numFmtId="1" fontId="66" fillId="0" borderId="13" xfId="27" applyNumberFormat="1" applyFont="1" applyFill="1" applyBorder="1" applyAlignment="1">
      <alignment horizontal="center" vertical="center" wrapText="1"/>
    </xf>
    <xf numFmtId="0" fontId="66" fillId="0" borderId="13" xfId="1" applyFont="1" applyBorder="1" applyAlignment="1">
      <alignment horizontal="left" vertical="center"/>
    </xf>
    <xf numFmtId="167" fontId="72" fillId="0" borderId="13" xfId="27" applyNumberFormat="1" applyFont="1" applyFill="1" applyBorder="1" applyAlignment="1">
      <alignment horizontal="right" vertical="center" wrapText="1"/>
    </xf>
    <xf numFmtId="0" fontId="18" fillId="0" borderId="13" xfId="27" applyNumberFormat="1" applyFont="1" applyFill="1" applyBorder="1" applyAlignment="1">
      <alignment horizontal="center" vertical="center" wrapText="1"/>
    </xf>
    <xf numFmtId="0" fontId="11" fillId="0" borderId="13" xfId="27" applyNumberFormat="1" applyFont="1" applyFill="1" applyBorder="1" applyAlignment="1">
      <alignment horizontal="left" vertical="center" wrapText="1"/>
    </xf>
    <xf numFmtId="2" fontId="11" fillId="0" borderId="13" xfId="1" applyNumberFormat="1" applyFont="1" applyBorder="1" applyAlignment="1">
      <alignment horizontal="center" vertical="center" wrapText="1"/>
    </xf>
    <xf numFmtId="16" fontId="65" fillId="0" borderId="13" xfId="1" applyNumberFormat="1" applyFont="1" applyBorder="1" applyAlignment="1">
      <alignment horizontal="center" vertical="center" wrapText="1"/>
    </xf>
    <xf numFmtId="0" fontId="66" fillId="0" borderId="13" xfId="27" applyNumberFormat="1" applyFont="1" applyFill="1" applyBorder="1" applyAlignment="1">
      <alignment horizontal="left" vertical="center" wrapText="1"/>
    </xf>
    <xf numFmtId="0" fontId="11" fillId="3" borderId="13" xfId="29" applyFont="1" applyFill="1" applyBorder="1" applyAlignment="1">
      <alignment vertical="center" wrapText="1"/>
    </xf>
    <xf numFmtId="0" fontId="65" fillId="0" borderId="13" xfId="1" applyNumberFormat="1" applyFont="1" applyFill="1" applyBorder="1" applyAlignment="1" applyProtection="1">
      <alignment horizontal="center" vertical="center" wrapText="1"/>
    </xf>
    <xf numFmtId="0" fontId="11" fillId="0" borderId="13" xfId="1" applyNumberFormat="1" applyFont="1" applyFill="1" applyBorder="1" applyAlignment="1" applyProtection="1">
      <alignment vertical="center"/>
    </xf>
    <xf numFmtId="0" fontId="11" fillId="0" borderId="13" xfId="1" applyNumberFormat="1" applyFont="1" applyFill="1" applyBorder="1" applyAlignment="1" applyProtection="1">
      <alignment horizontal="center" vertical="center"/>
    </xf>
    <xf numFmtId="0" fontId="11" fillId="0" borderId="13" xfId="1" applyNumberFormat="1" applyFont="1" applyFill="1" applyBorder="1" applyAlignment="1" applyProtection="1">
      <alignment horizontal="right" vertical="center"/>
    </xf>
    <xf numFmtId="0" fontId="1" fillId="0" borderId="13" xfId="1" applyNumberFormat="1" applyFont="1" applyFill="1" applyBorder="1" applyAlignment="1" applyProtection="1">
      <alignment horizontal="right" vertical="center"/>
    </xf>
    <xf numFmtId="2" fontId="1" fillId="0" borderId="13" xfId="1" applyNumberFormat="1" applyFont="1" applyBorder="1" applyAlignment="1">
      <alignment horizontal="center" vertical="center"/>
    </xf>
    <xf numFmtId="2" fontId="1" fillId="0" borderId="13" xfId="28" applyNumberFormat="1" applyFont="1" applyBorder="1" applyAlignment="1" applyProtection="1">
      <alignment vertical="center" wrapText="1"/>
      <protection hidden="1"/>
    </xf>
    <xf numFmtId="2" fontId="4" fillId="5" borderId="13" xfId="26" applyNumberFormat="1" applyFont="1" applyFill="1" applyBorder="1" applyAlignment="1" applyProtection="1">
      <alignment vertical="center"/>
      <protection hidden="1"/>
    </xf>
    <xf numFmtId="0" fontId="1" fillId="0" borderId="13" xfId="30" applyFont="1" applyBorder="1" applyAlignment="1">
      <alignment horizontal="center" vertical="center" wrapText="1"/>
    </xf>
    <xf numFmtId="2" fontId="4" fillId="5" borderId="13" xfId="26" applyNumberFormat="1" applyFont="1" applyFill="1" applyBorder="1" applyAlignment="1" applyProtection="1">
      <alignment horizontal="center" vertical="center"/>
      <protection hidden="1"/>
    </xf>
    <xf numFmtId="0" fontId="36" fillId="0" borderId="22" xfId="26" applyFont="1" applyBorder="1" applyAlignment="1">
      <alignment horizontal="center" vertical="center" wrapText="1"/>
    </xf>
    <xf numFmtId="1" fontId="13" fillId="0" borderId="22" xfId="27" applyNumberFormat="1" applyFont="1" applyFill="1" applyBorder="1" applyAlignment="1">
      <alignment horizontal="center" vertical="center" wrapText="1"/>
    </xf>
    <xf numFmtId="0" fontId="18" fillId="0" borderId="22" xfId="27" applyNumberFormat="1" applyFont="1" applyFill="1" applyBorder="1" applyAlignment="1">
      <alignment horizontal="right" vertical="center" wrapText="1"/>
    </xf>
    <xf numFmtId="167" fontId="11" fillId="0" borderId="22" xfId="27" applyNumberFormat="1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/>
    </xf>
    <xf numFmtId="2" fontId="11" fillId="0" borderId="22" xfId="28" applyNumberFormat="1" applyFont="1" applyBorder="1" applyAlignment="1" applyProtection="1">
      <alignment vertical="center" wrapText="1"/>
      <protection hidden="1"/>
    </xf>
    <xf numFmtId="2" fontId="66" fillId="0" borderId="22" xfId="28" applyNumberFormat="1" applyFont="1" applyBorder="1" applyAlignment="1" applyProtection="1">
      <alignment vertical="center" wrapText="1"/>
      <protection hidden="1"/>
    </xf>
    <xf numFmtId="0" fontId="30" fillId="0" borderId="6" xfId="13" applyFont="1" applyBorder="1" applyAlignment="1">
      <alignment horizontal="left"/>
    </xf>
    <xf numFmtId="2" fontId="10" fillId="0" borderId="6" xfId="31" applyNumberFormat="1" applyFont="1" applyFill="1" applyBorder="1" applyAlignment="1">
      <alignment horizontal="center" vertical="center" wrapText="1"/>
    </xf>
    <xf numFmtId="2" fontId="46" fillId="0" borderId="0" xfId="13" applyNumberFormat="1" applyFont="1"/>
    <xf numFmtId="2" fontId="10" fillId="0" borderId="13" xfId="13" applyNumberFormat="1" applyFont="1" applyBorder="1" applyAlignment="1" applyProtection="1">
      <alignment horizontal="center"/>
      <protection hidden="1"/>
    </xf>
    <xf numFmtId="2" fontId="30" fillId="0" borderId="6" xfId="13" applyNumberFormat="1" applyFont="1" applyBorder="1" applyAlignment="1" applyProtection="1">
      <alignment horizontal="center"/>
      <protection hidden="1"/>
    </xf>
    <xf numFmtId="0" fontId="75" fillId="0" borderId="0" xfId="0" applyFont="1" applyBorder="1" applyAlignment="1">
      <alignment horizontal="center" wrapText="1"/>
    </xf>
    <xf numFmtId="0" fontId="10" fillId="0" borderId="6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4" fontId="1" fillId="0" borderId="15" xfId="1" applyNumberFormat="1" applyFont="1" applyFill="1" applyBorder="1" applyAlignment="1">
      <alignment horizontal="center" vertical="center" shrinkToFit="1"/>
    </xf>
    <xf numFmtId="4" fontId="4" fillId="0" borderId="6" xfId="9" applyNumberFormat="1" applyFont="1" applyFill="1" applyBorder="1" applyAlignment="1">
      <alignment horizontal="center" vertical="center" shrinkToFit="1"/>
    </xf>
    <xf numFmtId="2" fontId="2" fillId="0" borderId="13" xfId="1" applyNumberFormat="1" applyFont="1" applyFill="1" applyBorder="1" applyAlignment="1" applyProtection="1">
      <alignment horizontal="center" vertical="center"/>
    </xf>
    <xf numFmtId="0" fontId="1" fillId="0" borderId="13" xfId="3" applyFont="1" applyFill="1" applyBorder="1" applyAlignment="1">
      <alignment horizontal="left" vertical="center" wrapText="1"/>
    </xf>
    <xf numFmtId="4" fontId="1" fillId="0" borderId="13" xfId="3" applyNumberFormat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 applyProtection="1">
      <alignment horizontal="center" vertical="center"/>
    </xf>
    <xf numFmtId="4" fontId="4" fillId="0" borderId="15" xfId="1" applyNumberFormat="1" applyFont="1" applyFill="1" applyBorder="1" applyAlignment="1">
      <alignment horizontal="center" vertical="center" shrinkToFit="1"/>
    </xf>
    <xf numFmtId="2" fontId="4" fillId="0" borderId="15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15" xfId="1" applyNumberFormat="1" applyFont="1" applyFill="1" applyBorder="1" applyAlignment="1" applyProtection="1">
      <alignment horizontal="center" vertical="center" shrinkToFit="1"/>
    </xf>
    <xf numFmtId="0" fontId="9" fillId="0" borderId="0" xfId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4" fontId="9" fillId="0" borderId="13" xfId="2" applyNumberFormat="1" applyFont="1" applyFill="1" applyBorder="1" applyAlignment="1">
      <alignment horizontal="right" vertical="center" wrapText="1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12" fillId="0" borderId="1" xfId="2" applyFont="1" applyFill="1" applyBorder="1" applyAlignment="1">
      <alignment horizontal="center" vertical="center" textRotation="90" wrapText="1"/>
    </xf>
    <xf numFmtId="0" fontId="14" fillId="0" borderId="6" xfId="2" applyFont="1" applyFill="1" applyBorder="1" applyAlignment="1">
      <alignment horizontal="center" vertical="center" textRotation="90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textRotation="90" wrapText="1"/>
    </xf>
    <xf numFmtId="4" fontId="12" fillId="0" borderId="1" xfId="2" applyNumberFormat="1" applyFont="1" applyFill="1" applyBorder="1" applyAlignment="1">
      <alignment horizontal="center" vertical="center" textRotation="90" wrapText="1"/>
    </xf>
    <xf numFmtId="4" fontId="12" fillId="0" borderId="6" xfId="2" applyNumberFormat="1" applyFont="1" applyFill="1" applyBorder="1" applyAlignment="1">
      <alignment horizontal="center" vertical="center" textRotation="90" wrapText="1"/>
    </xf>
    <xf numFmtId="0" fontId="13" fillId="0" borderId="2" xfId="3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4" fontId="11" fillId="0" borderId="13" xfId="2" applyNumberFormat="1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center" vertical="center" textRotation="90" wrapText="1"/>
    </xf>
    <xf numFmtId="0" fontId="1" fillId="0" borderId="6" xfId="2" applyFont="1" applyFill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textRotation="90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5" borderId="12" xfId="13" applyFont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3" fillId="5" borderId="1" xfId="13" applyFont="1" applyFill="1" applyBorder="1" applyAlignment="1">
      <alignment horizontal="center" vertical="center" textRotation="90" wrapText="1"/>
    </xf>
    <xf numFmtId="0" fontId="1" fillId="0" borderId="7" xfId="1" applyBorder="1" applyAlignment="1">
      <alignment horizontal="center" vertical="center" textRotation="90" wrapText="1"/>
    </xf>
    <xf numFmtId="0" fontId="1" fillId="0" borderId="6" xfId="1" applyBorder="1" applyAlignment="1">
      <alignment horizontal="center" vertical="center" textRotation="90" wrapText="1"/>
    </xf>
    <xf numFmtId="0" fontId="3" fillId="5" borderId="1" xfId="13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4" fillId="0" borderId="0" xfId="0" applyFont="1" applyFill="1" applyAlignment="1">
      <alignment wrapText="1"/>
    </xf>
  </cellXfs>
  <cellStyles count="32">
    <cellStyle name="Comma 2 2" xfId="11"/>
    <cellStyle name="Comma 2 2 2" xfId="19"/>
    <cellStyle name="Normal" xfId="0" builtinId="0"/>
    <cellStyle name="Normal 12" xfId="8"/>
    <cellStyle name="Normal 13" xfId="15"/>
    <cellStyle name="Normal 2" xfId="1"/>
    <cellStyle name="Normal 2 2" xfId="2"/>
    <cellStyle name="Normal 2 2 2" xfId="3"/>
    <cellStyle name="Normal 2 3" xfId="7"/>
    <cellStyle name="Normal 3" xfId="18"/>
    <cellStyle name="Normal 5 2" xfId="10"/>
    <cellStyle name="Normal 6 2" xfId="4"/>
    <cellStyle name="Normal 6 2 2" xfId="12"/>
    <cellStyle name="Normal 9" xfId="16"/>
    <cellStyle name="Normal_9908m" xfId="13"/>
    <cellStyle name="Normal_9908m 2" xfId="26"/>
    <cellStyle name="Normal_AD-SLIMNICA" xfId="9"/>
    <cellStyle name="Normal_Beramo mineralmeslu noliktava" xfId="6"/>
    <cellStyle name="Normal_Ford tame new" xfId="5"/>
    <cellStyle name="Normal_Ford tame new 2" xfId="25"/>
    <cellStyle name="Normal_gundari1" xfId="31"/>
    <cellStyle name="Normal_Kazino kazino tauers klub" xfId="21"/>
    <cellStyle name="Normal_Kazino kazino tauers klub 2" xfId="27"/>
    <cellStyle name="Normal_RS_spec_vent_17.05" xfId="23"/>
    <cellStyle name="Normal_Spikers 1" xfId="22"/>
    <cellStyle name="Normal_Spikers 1 2" xfId="28"/>
    <cellStyle name="Normal_T00" xfId="14"/>
    <cellStyle name="Normal_TAME_BD_Iecava_VST_full" xfId="30"/>
    <cellStyle name="Normal_TAME-11-13-10.08.11" xfId="24"/>
    <cellStyle name="Normal_TAME-POLIPLASTS 2" xfId="29"/>
    <cellStyle name="Normal_tamlok" xfId="17"/>
    <cellStyle name="Normal_Teodors Skele un Carnikava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2" name="TextBox 4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3" name="TextBox 15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4" name="TextBox 65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5" name="TextBox 66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6" name="TextBox 67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7" name="TextBox 68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8" name="TextBox 69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9" name="TextBox 70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10" name="TextBox 71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11" name="TextBox 72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3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14" name="TextBox 4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15" name="TextBox 15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16" name="TextBox 35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17" name="TextBox 36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18" name="TextBox 37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19" name="TextBox 38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20" name="TextBox 39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21" name="TextBox 40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22" name="TextBox 41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147637</xdr:rowOff>
    </xdr:from>
    <xdr:ext cx="184731" cy="264560"/>
    <xdr:sp macro="" textlink="">
      <xdr:nvSpPr>
        <xdr:cNvPr id="23" name="TextBox 42"/>
        <xdr:cNvSpPr txBox="1"/>
      </xdr:nvSpPr>
      <xdr:spPr>
        <a:xfrm>
          <a:off x="2817018" y="3367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24" name="TextBox 4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25" name="TextBox 15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26" name="TextBox 65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27" name="TextBox 66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28" name="TextBox 67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29" name="TextBox 68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30" name="TextBox 69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31" name="TextBox 70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4762</xdr:rowOff>
    </xdr:from>
    <xdr:ext cx="184731" cy="264560"/>
    <xdr:sp macro="" textlink="">
      <xdr:nvSpPr>
        <xdr:cNvPr id="32" name="TextBox 71"/>
        <xdr:cNvSpPr txBox="1"/>
      </xdr:nvSpPr>
      <xdr:spPr>
        <a:xfrm>
          <a:off x="2817018" y="322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3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34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3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3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37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38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39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0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1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2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3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4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5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6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7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8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49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0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1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2" name="TextBox 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3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4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5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6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7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8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59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0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4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5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6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7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8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69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70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71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72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73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74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75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76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77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78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79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0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1" name="TextBox 7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2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3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84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85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6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7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8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89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90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91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92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93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94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95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96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97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98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99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00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01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02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0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04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0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0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07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08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09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10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11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12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13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14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15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16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17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18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19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0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1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2" name="TextBox 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23" name="TextBox 1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24" name="TextBox 1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5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6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7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8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29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30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31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32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3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34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3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3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37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38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39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40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41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42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43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44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4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4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47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48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49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50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51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52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6</xdr:row>
      <xdr:rowOff>209550</xdr:rowOff>
    </xdr:from>
    <xdr:ext cx="184731" cy="264560"/>
    <xdr:sp macro="" textlink="">
      <xdr:nvSpPr>
        <xdr:cNvPr id="153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54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55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56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57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58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59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0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1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2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3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4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7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8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69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0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1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2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3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4" name="TextBox 7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7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8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79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0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1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2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3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4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7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8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89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0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1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2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3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4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5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6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7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8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199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0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1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2" name="TextBox 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3" name="TextBox 1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4" name="TextBox 1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5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6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7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8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09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0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1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2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4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5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6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7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8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19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0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1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2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4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5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6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7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8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29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30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31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4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46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47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48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49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0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3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4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5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6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7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8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59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0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1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2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4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5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6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7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8" name="TextBox 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69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0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1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2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3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4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5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6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7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8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79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0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1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2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3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4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5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6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7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8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89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0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1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2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3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4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5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6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7" name="TextBox 7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8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299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0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1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2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3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4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5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6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7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8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09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0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1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2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3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4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5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6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7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8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19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0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3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4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5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6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7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8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29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0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1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2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4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5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6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7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8" name="TextBox 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39" name="TextBox 1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0" name="TextBox 1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1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2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3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4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5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6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7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8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49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0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3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4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5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6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7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8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59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0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3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4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5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6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7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8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69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0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1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2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3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4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5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6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7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8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79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0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3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4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5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6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7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8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89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0" name="TextBox 7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3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4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5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6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7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8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399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0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3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4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5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6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7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8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09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0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1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2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4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5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6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7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8" name="TextBox 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19" name="TextBox 1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0" name="TextBox 1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1" name="TextBox 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2" name="TextBox 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3" name="TextBox 3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4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5" name="TextBox 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6" name="TextBox 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7" name="TextBox 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8" name="TextBox 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29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0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1" name="TextBox 3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2" name="TextBox 3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3" name="TextBox 3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4" name="TextBox 3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5" name="TextBox 3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6" name="TextBox 4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7" name="TextBox 4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8" name="TextBox 42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39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0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1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2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3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4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5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6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7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8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49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0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1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2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3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4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5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6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7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8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59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0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1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2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3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4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5" name="TextBox 4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6" name="TextBox 1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7" name="TextBox 65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8" name="TextBox 66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69" name="TextBox 67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70" name="TextBox 68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71" name="TextBox 69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72" name="TextBox 70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7</xdr:row>
      <xdr:rowOff>0</xdr:rowOff>
    </xdr:from>
    <xdr:ext cx="184731" cy="264560"/>
    <xdr:sp macro="" textlink="">
      <xdr:nvSpPr>
        <xdr:cNvPr id="473" name="TextBox 71"/>
        <xdr:cNvSpPr txBox="1"/>
      </xdr:nvSpPr>
      <xdr:spPr>
        <a:xfrm>
          <a:off x="2817018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74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75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76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77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78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79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0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1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4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5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6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7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8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89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0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1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49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3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4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7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8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09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0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1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2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3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4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1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2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8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39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0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1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2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3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4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5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4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5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4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5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6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7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8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6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0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1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2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3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6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7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8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79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0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1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2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3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8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4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59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0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7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8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19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1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2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3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4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2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3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4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0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1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2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3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4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5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6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7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5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0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1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2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3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4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5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6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6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7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8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69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0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1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2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8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3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4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5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6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79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0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1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2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3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4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5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6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8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79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0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1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2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3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4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5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6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8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49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0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1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5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6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2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7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8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79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0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1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2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3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4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8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89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0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4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5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6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7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8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1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0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1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2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3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8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29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0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1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2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3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4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5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3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4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5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8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69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0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1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2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3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4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5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7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8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4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5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6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7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8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99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0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1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2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3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6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7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8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09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0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1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2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3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1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4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2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3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7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8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49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1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2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3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4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5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6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7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0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1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2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3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4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5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6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7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8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0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1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2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3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4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5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6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09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0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1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2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3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4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5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8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6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7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8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19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09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0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1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2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3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4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5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6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1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2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3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4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4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5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6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7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8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59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0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1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6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7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8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69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0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1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2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3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7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8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4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5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6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8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299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0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1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2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3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4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5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7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8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09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0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1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4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5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6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7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8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29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0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1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6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7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8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39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0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1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2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3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4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5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4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5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6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8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69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0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1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2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3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4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7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7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8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89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0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1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2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3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4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39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0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1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4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7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8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29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0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1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2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3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4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3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4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5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6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8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49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0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1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2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3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4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5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5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6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7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8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69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0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1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2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7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8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6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49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3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4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5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6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7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8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09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0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1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2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4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5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6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7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8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1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2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3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0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1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2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3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4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5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6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7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4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2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3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4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5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6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7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8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59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6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3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4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5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6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7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8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79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0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1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2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4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5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6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7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8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89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0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1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2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3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5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6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7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8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59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3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4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5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6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7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8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09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0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3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4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5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6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7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8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19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4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5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6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7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8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29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0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3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4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5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6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7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8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39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0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3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4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5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6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7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8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49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0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3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4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5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6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7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8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59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0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1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2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4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5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6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7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8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69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0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1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2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3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5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6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7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8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7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8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69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4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5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6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7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8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09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0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1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4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5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6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7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8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29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0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1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4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5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6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7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8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39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0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1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4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3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4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7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8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59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0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1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2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3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4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6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7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8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89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0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1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2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3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4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5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79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0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4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5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6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7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8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1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0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1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2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3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6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7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8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29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0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1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2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3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3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4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4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5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7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8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69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1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2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3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4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7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8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89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0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1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2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3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4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5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6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7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0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0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1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2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3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4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5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6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1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2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3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4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5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6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7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8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8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199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0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1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29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0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1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2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3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4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5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6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3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4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5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6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7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8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4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5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6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8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099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0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1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3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0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1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2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7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8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29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0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1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2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3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4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7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8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39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0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1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2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3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4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5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4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5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6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7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8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6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0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1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2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3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8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79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0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1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2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3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4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5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8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19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0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8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19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0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1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2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3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4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5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2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5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6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7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39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0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1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2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3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4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5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6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7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8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4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0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1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2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3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6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7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8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59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0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1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2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3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4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5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6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7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8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69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0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1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2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4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7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8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7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8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299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1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2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3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4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5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6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0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8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19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0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1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2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3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4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5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2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0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1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2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3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4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5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6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7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3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0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1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2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3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4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5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6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4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5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6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7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8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39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0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8" name="TextBox 7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1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1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2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3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4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5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6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7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8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2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1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2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3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4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5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6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7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8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39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0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2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3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4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5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6" name="TextBox 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7" name="TextBox 1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8" name="TextBox 1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49" name="TextBox 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0" name="TextBox 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1" name="TextBox 3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2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3" name="TextBox 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4" name="TextBox 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5" name="TextBox 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6" name="TextBox 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59" name="TextBox 3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0" name="TextBox 3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1" name="TextBox 3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2" name="TextBox 3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3" name="TextBox 3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4" name="TextBox 4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5" name="TextBox 4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6" name="TextBox 42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7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8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69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0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1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2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3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4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5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6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7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8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79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0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1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2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3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4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5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6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7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8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89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0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1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2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3" name="TextBox 4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4" name="TextBox 1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5" name="TextBox 65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6" name="TextBox 66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7" name="TextBox 67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8" name="TextBox 68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499" name="TextBox 69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500" name="TextBox 70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7143</xdr:colOff>
      <xdr:row>12</xdr:row>
      <xdr:rowOff>0</xdr:rowOff>
    </xdr:from>
    <xdr:ext cx="184731" cy="264560"/>
    <xdr:sp macro="" textlink="">
      <xdr:nvSpPr>
        <xdr:cNvPr id="2501" name="TextBox 71"/>
        <xdr:cNvSpPr txBox="1"/>
      </xdr:nvSpPr>
      <xdr:spPr>
        <a:xfrm>
          <a:off x="2817018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2" name="TextBox 4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3" name="TextBox 15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4" name="TextBox 65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5" name="TextBox 66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6" name="TextBox 67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7" name="TextBox 68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8" name="TextBox 69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9" name="TextBox 70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10" name="TextBox 71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11" name="TextBox 72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3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14" name="TextBox 4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15" name="TextBox 15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16" name="TextBox 35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17" name="TextBox 36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18" name="TextBox 37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19" name="TextBox 38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20" name="TextBox 39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21" name="TextBox 40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22" name="TextBox 41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147637</xdr:rowOff>
    </xdr:from>
    <xdr:ext cx="184731" cy="264560"/>
    <xdr:sp macro="" textlink="">
      <xdr:nvSpPr>
        <xdr:cNvPr id="23" name="TextBox 42"/>
        <xdr:cNvSpPr txBox="1"/>
      </xdr:nvSpPr>
      <xdr:spPr>
        <a:xfrm>
          <a:off x="4883943" y="5557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24" name="TextBox 4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25" name="TextBox 15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26" name="TextBox 65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27" name="TextBox 66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28" name="TextBox 67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29" name="TextBox 68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30" name="TextBox 69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31" name="TextBox 70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4762</xdr:rowOff>
    </xdr:from>
    <xdr:ext cx="184731" cy="264560"/>
    <xdr:sp macro="" textlink="">
      <xdr:nvSpPr>
        <xdr:cNvPr id="32" name="TextBox 71"/>
        <xdr:cNvSpPr txBox="1"/>
      </xdr:nvSpPr>
      <xdr:spPr>
        <a:xfrm>
          <a:off x="4883943" y="54149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33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34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35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36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37" name="TextBox 6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38" name="TextBox 6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39" name="TextBox 6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0" name="TextBox 6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1" name="TextBox 69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2" name="TextBox 70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3" name="TextBox 7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4" name="TextBox 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5" name="TextBox 2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6" name="TextBox 3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7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8" name="TextBox 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49" name="TextBox 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0" name="TextBox 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1" name="TextBox 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2" name="TextBox 9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3" name="TextBox 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4" name="TextBox 2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5" name="TextBox 3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6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7" name="TextBox 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8" name="TextBox 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59" name="TextBox 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0" name="TextBox 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1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2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3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4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5" name="TextBox 6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6" name="TextBox 6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7" name="TextBox 6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8" name="TextBox 6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69" name="TextBox 69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70" name="TextBox 70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71" name="TextBox 7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72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73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74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75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76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77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78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79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0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1" name="TextBox 7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2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3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84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85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6" name="TextBox 3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7" name="TextBox 3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8" name="TextBox 3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89" name="TextBox 3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90" name="TextBox 3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91" name="TextBox 4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92" name="TextBox 4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93" name="TextBox 4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94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95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96" name="TextBox 6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97" name="TextBox 6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98" name="TextBox 6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99" name="TextBox 6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00" name="TextBox 69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01" name="TextBox 70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02" name="TextBox 7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03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04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05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06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07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08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09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10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11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12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13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14" name="TextBox 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15" name="TextBox 2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16" name="TextBox 3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17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18" name="TextBox 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19" name="TextBox 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0" name="TextBox 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1" name="TextBox 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2" name="TextBox 9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23" name="TextBox 1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24" name="TextBox 13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5" name="TextBox 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6" name="TextBox 2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7" name="TextBox 3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8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29" name="TextBox 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30" name="TextBox 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31" name="TextBox 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32" name="TextBox 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33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34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35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36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37" name="TextBox 3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38" name="TextBox 3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39" name="TextBox 3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40" name="TextBox 3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41" name="TextBox 3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42" name="TextBox 4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43" name="TextBox 4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44" name="TextBox 4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45" name="TextBox 4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46" name="TextBox 1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47" name="TextBox 65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48" name="TextBox 66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49" name="TextBox 67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50" name="TextBox 68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51" name="TextBox 69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52" name="TextBox 70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16</xdr:row>
      <xdr:rowOff>209550</xdr:rowOff>
    </xdr:from>
    <xdr:ext cx="184731" cy="264560"/>
    <xdr:sp macro="" textlink="">
      <xdr:nvSpPr>
        <xdr:cNvPr id="153" name="TextBox 71"/>
        <xdr:cNvSpPr txBox="1"/>
      </xdr:nvSpPr>
      <xdr:spPr>
        <a:xfrm>
          <a:off x="4883943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54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55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56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57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58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59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0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1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2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3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4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5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6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7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8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69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0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1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2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3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4" name="TextBox 7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5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6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7" name="TextBox 3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8" name="TextBox 3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79" name="TextBox 3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0" name="TextBox 3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1" name="TextBox 3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2" name="TextBox 4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3" name="TextBox 4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4" name="TextBox 4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5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6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7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8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89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0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1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2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3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4" name="TextBox 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5" name="TextBox 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6" name="TextBox 3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7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8" name="TextBox 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199" name="TextBox 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0" name="TextBox 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1" name="TextBox 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2" name="TextBox 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3" name="TextBox 1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4" name="TextBox 13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5" name="TextBox 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6" name="TextBox 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7" name="TextBox 3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8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09" name="TextBox 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0" name="TextBox 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1" name="TextBox 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2" name="TextBox 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3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4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5" name="TextBox 3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6" name="TextBox 3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7" name="TextBox 3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8" name="TextBox 3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19" name="TextBox 3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0" name="TextBox 4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1" name="TextBox 4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2" name="TextBox 42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3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4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5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6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7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8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29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30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231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2" name="TextBox 4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3" name="TextBox 15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4" name="TextBox 4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5" name="TextBox 15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6" name="TextBox 4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7" name="TextBox 15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8" name="TextBox 65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39" name="TextBox 66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40" name="TextBox 67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41" name="TextBox 68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42" name="TextBox 69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43" name="TextBox 70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22</xdr:row>
      <xdr:rowOff>0</xdr:rowOff>
    </xdr:from>
    <xdr:ext cx="184731" cy="264560"/>
    <xdr:sp macro="" textlink="">
      <xdr:nvSpPr>
        <xdr:cNvPr id="244" name="TextBox 71"/>
        <xdr:cNvSpPr txBox="1"/>
      </xdr:nvSpPr>
      <xdr:spPr>
        <a:xfrm>
          <a:off x="4883943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45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46" name="TextBox 3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47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48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49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0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1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2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3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4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5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6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7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8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59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0" name="TextBox 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1" name="TextBox 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2" name="TextBox 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3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4" name="TextBox 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5" name="TextBox 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6" name="TextBox 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7" name="TextBox 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8" name="TextBox 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69" name="TextBox 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0" name="TextBox 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1" name="TextBox 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2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3" name="TextBox 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4" name="TextBox 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5" name="TextBox 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6" name="TextBox 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7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8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79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0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1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2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3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4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5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6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7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8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89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0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1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2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3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4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5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6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7" name="TextBox 7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8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299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0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1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2" name="TextBox 3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3" name="TextBox 3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4" name="TextBox 3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5" name="TextBox 3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6" name="TextBox 3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7" name="TextBox 4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8" name="TextBox 4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09" name="TextBox 4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0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1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2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3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4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5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6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7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8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19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0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1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2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3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4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5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6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7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8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29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0" name="TextBox 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1" name="TextBox 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2" name="TextBox 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3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4" name="TextBox 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5" name="TextBox 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6" name="TextBox 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7" name="TextBox 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8" name="TextBox 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39" name="TextBox 1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0" name="TextBox 1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1" name="TextBox 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2" name="TextBox 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3" name="TextBox 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4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5" name="TextBox 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6" name="TextBox 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7" name="TextBox 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8" name="TextBox 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49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0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1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2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3" name="TextBox 3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4" name="TextBox 3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5" name="TextBox 3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6" name="TextBox 3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7" name="TextBox 3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8" name="TextBox 4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59" name="TextBox 4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0" name="TextBox 4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1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2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3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4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5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6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7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8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69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0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1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2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3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4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5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6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7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8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79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0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1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2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3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4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5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6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7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8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89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0" name="TextBox 7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1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2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3" name="TextBox 3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4" name="TextBox 3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5" name="TextBox 3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6" name="TextBox 3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7" name="TextBox 3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8" name="TextBox 4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399" name="TextBox 4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0" name="TextBox 4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1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2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3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4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5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6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7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8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09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0" name="TextBox 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1" name="TextBox 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2" name="TextBox 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3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4" name="TextBox 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5" name="TextBox 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6" name="TextBox 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7" name="TextBox 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8" name="TextBox 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19" name="TextBox 1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0" name="TextBox 1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1" name="TextBox 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2" name="TextBox 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3" name="TextBox 3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4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5" name="TextBox 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6" name="TextBox 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7" name="TextBox 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8" name="TextBox 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29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0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1" name="TextBox 3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2" name="TextBox 3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3" name="TextBox 3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4" name="TextBox 3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5" name="TextBox 3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6" name="TextBox 4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7" name="TextBox 4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8" name="TextBox 42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39" name="TextBox 4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0" name="TextBox 1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1" name="TextBox 65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2" name="TextBox 66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3" name="TextBox 67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4" name="TextBox 68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5" name="TextBox 69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6" name="TextBox 70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18</xdr:row>
      <xdr:rowOff>0</xdr:rowOff>
    </xdr:from>
    <xdr:ext cx="184731" cy="264560"/>
    <xdr:sp macro="" textlink="">
      <xdr:nvSpPr>
        <xdr:cNvPr id="447" name="TextBox 71"/>
        <xdr:cNvSpPr txBox="1"/>
      </xdr:nvSpPr>
      <xdr:spPr>
        <a:xfrm>
          <a:off x="4883943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48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49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0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1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2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3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4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5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6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7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8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59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0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1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2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3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4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5" name="TextBox 4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6" name="TextBox 1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7" name="TextBox 65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8" name="TextBox 66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69" name="TextBox 67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70" name="TextBox 68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71" name="TextBox 69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72" name="TextBox 70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17</xdr:row>
      <xdr:rowOff>0</xdr:rowOff>
    </xdr:from>
    <xdr:ext cx="184731" cy="264560"/>
    <xdr:sp macro="" textlink="">
      <xdr:nvSpPr>
        <xdr:cNvPr id="473" name="TextBox 71"/>
        <xdr:cNvSpPr txBox="1"/>
      </xdr:nvSpPr>
      <xdr:spPr>
        <a:xfrm>
          <a:off x="4883943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twoCellAnchor>
    <xdr:from>
      <xdr:col>3</xdr:col>
      <xdr:colOff>609600</xdr:colOff>
      <xdr:row>29</xdr:row>
      <xdr:rowOff>0</xdr:rowOff>
    </xdr:from>
    <xdr:to>
      <xdr:col>3</xdr:col>
      <xdr:colOff>542925</xdr:colOff>
      <xdr:row>29</xdr:row>
      <xdr:rowOff>0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 flipV="1">
          <a:off x="5486400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1352550</xdr:colOff>
      <xdr:row>29</xdr:row>
      <xdr:rowOff>0</xdr:rowOff>
    </xdr:from>
    <xdr:to>
      <xdr:col>3</xdr:col>
      <xdr:colOff>542925</xdr:colOff>
      <xdr:row>29</xdr:row>
      <xdr:rowOff>0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 flipV="1">
          <a:off x="6010275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25</xdr:row>
      <xdr:rowOff>0</xdr:rowOff>
    </xdr:from>
    <xdr:to>
      <xdr:col>3</xdr:col>
      <xdr:colOff>542925</xdr:colOff>
      <xdr:row>25</xdr:row>
      <xdr:rowOff>0</xdr:rowOff>
    </xdr:to>
    <xdr:sp macro="" textlink="">
      <xdr:nvSpPr>
        <xdr:cNvPr id="476" name="Line 3"/>
        <xdr:cNvSpPr>
          <a:spLocks noChangeShapeType="1"/>
        </xdr:cNvSpPr>
      </xdr:nvSpPr>
      <xdr:spPr bwMode="auto">
        <a:xfrm flipV="1">
          <a:off x="5486400" y="801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1352550</xdr:colOff>
      <xdr:row>25</xdr:row>
      <xdr:rowOff>0</xdr:rowOff>
    </xdr:from>
    <xdr:to>
      <xdr:col>3</xdr:col>
      <xdr:colOff>542925</xdr:colOff>
      <xdr:row>25</xdr:row>
      <xdr:rowOff>0</xdr:rowOff>
    </xdr:to>
    <xdr:sp macro="" textlink="">
      <xdr:nvSpPr>
        <xdr:cNvPr id="477" name="Line 4"/>
        <xdr:cNvSpPr>
          <a:spLocks noChangeShapeType="1"/>
        </xdr:cNvSpPr>
      </xdr:nvSpPr>
      <xdr:spPr bwMode="auto">
        <a:xfrm flipV="1">
          <a:off x="6010275" y="801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29</xdr:row>
      <xdr:rowOff>0</xdr:rowOff>
    </xdr:from>
    <xdr:to>
      <xdr:col>3</xdr:col>
      <xdr:colOff>542925</xdr:colOff>
      <xdr:row>29</xdr:row>
      <xdr:rowOff>0</xdr:rowOff>
    </xdr:to>
    <xdr:sp macro="" textlink="">
      <xdr:nvSpPr>
        <xdr:cNvPr id="478" name="Line 7"/>
        <xdr:cNvSpPr>
          <a:spLocks noChangeShapeType="1"/>
        </xdr:cNvSpPr>
      </xdr:nvSpPr>
      <xdr:spPr bwMode="auto">
        <a:xfrm flipV="1">
          <a:off x="5486400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1352550</xdr:colOff>
      <xdr:row>29</xdr:row>
      <xdr:rowOff>0</xdr:rowOff>
    </xdr:from>
    <xdr:to>
      <xdr:col>3</xdr:col>
      <xdr:colOff>542925</xdr:colOff>
      <xdr:row>29</xdr:row>
      <xdr:rowOff>0</xdr:rowOff>
    </xdr:to>
    <xdr:sp macro="" textlink="">
      <xdr:nvSpPr>
        <xdr:cNvPr id="479" name="Line 8"/>
        <xdr:cNvSpPr>
          <a:spLocks noChangeShapeType="1"/>
        </xdr:cNvSpPr>
      </xdr:nvSpPr>
      <xdr:spPr bwMode="auto">
        <a:xfrm flipV="1">
          <a:off x="6010275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480" name="TextBox 4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481" name="TextBox 15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2" name="TextBox 65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3" name="TextBox 66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4" name="TextBox 67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5" name="TextBox 68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6" name="TextBox 69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7" name="TextBox 70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8" name="TextBox 71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89" name="TextBox 72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490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491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492" name="TextBox 4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493" name="TextBox 15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94" name="TextBox 35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95" name="TextBox 36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96" name="TextBox 37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97" name="TextBox 38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98" name="TextBox 39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499" name="TextBox 40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500" name="TextBox 41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147637</xdr:rowOff>
    </xdr:from>
    <xdr:ext cx="184731" cy="264560"/>
    <xdr:sp macro="" textlink="">
      <xdr:nvSpPr>
        <xdr:cNvPr id="501" name="TextBox 42"/>
        <xdr:cNvSpPr txBox="1"/>
      </xdr:nvSpPr>
      <xdr:spPr>
        <a:xfrm>
          <a:off x="4883943" y="10729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2" name="TextBox 4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3" name="TextBox 15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4" name="TextBox 65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5" name="TextBox 66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6" name="TextBox 67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7" name="TextBox 68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8" name="TextBox 69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09" name="TextBox 70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4762</xdr:rowOff>
    </xdr:from>
    <xdr:ext cx="184731" cy="264560"/>
    <xdr:sp macro="" textlink="">
      <xdr:nvSpPr>
        <xdr:cNvPr id="510" name="TextBox 71"/>
        <xdr:cNvSpPr txBox="1"/>
      </xdr:nvSpPr>
      <xdr:spPr>
        <a:xfrm>
          <a:off x="4883943" y="10587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1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2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3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4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5" name="TextBox 6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6" name="TextBox 6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7" name="TextBox 6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8" name="TextBox 6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19" name="TextBox 69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0" name="TextBox 70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1" name="TextBox 7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2" name="TextBox 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3" name="TextBox 2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4" name="TextBox 3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5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6" name="TextBox 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7" name="TextBox 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8" name="TextBox 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29" name="TextBox 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0" name="TextBox 9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1" name="TextBox 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2" name="TextBox 2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3" name="TextBox 3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4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5" name="TextBox 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6" name="TextBox 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7" name="TextBox 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8" name="TextBox 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39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0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1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2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3" name="TextBox 6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4" name="TextBox 6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5" name="TextBox 6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6" name="TextBox 6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7" name="TextBox 69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8" name="TextBox 70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49" name="TextBox 7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50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51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2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3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4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5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6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7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8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59" name="TextBox 7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0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1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62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63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4" name="TextBox 3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5" name="TextBox 3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6" name="TextBox 3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7" name="TextBox 3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8" name="TextBox 3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69" name="TextBox 4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70" name="TextBox 4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71" name="TextBox 4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2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3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4" name="TextBox 6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5" name="TextBox 6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6" name="TextBox 6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7" name="TextBox 6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8" name="TextBox 69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79" name="TextBox 70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80" name="TextBox 7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1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2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3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4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5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6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7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8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89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90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591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2" name="TextBox 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3" name="TextBox 2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4" name="TextBox 3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5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6" name="TextBox 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7" name="TextBox 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8" name="TextBox 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599" name="TextBox 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0" name="TextBox 9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01" name="TextBox 1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02" name="TextBox 13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3" name="TextBox 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4" name="TextBox 2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5" name="TextBox 3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6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7" name="TextBox 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8" name="TextBox 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09" name="TextBox 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10" name="TextBox 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11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12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13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14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15" name="TextBox 3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16" name="TextBox 3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17" name="TextBox 3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18" name="TextBox 3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19" name="TextBox 3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20" name="TextBox 4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21" name="TextBox 4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22" name="TextBox 4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23" name="TextBox 4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24" name="TextBox 1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25" name="TextBox 65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26" name="TextBox 66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27" name="TextBox 67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28" name="TextBox 68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29" name="TextBox 69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30" name="TextBox 70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34</xdr:row>
      <xdr:rowOff>209550</xdr:rowOff>
    </xdr:from>
    <xdr:ext cx="184731" cy="264560"/>
    <xdr:sp macro="" textlink="">
      <xdr:nvSpPr>
        <xdr:cNvPr id="631" name="TextBox 71"/>
        <xdr:cNvSpPr txBox="1"/>
      </xdr:nvSpPr>
      <xdr:spPr>
        <a:xfrm>
          <a:off x="4883943" y="107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2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3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4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5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6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7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8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39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0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1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2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3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4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5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6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7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8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49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0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1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2" name="TextBox 7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3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4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5" name="TextBox 3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6" name="TextBox 3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7" name="TextBox 3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8" name="TextBox 3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59" name="TextBox 3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0" name="TextBox 4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1" name="TextBox 4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2" name="TextBox 4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3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4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5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6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7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8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69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0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1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2" name="TextBox 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3" name="TextBox 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4" name="TextBox 3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5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6" name="TextBox 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7" name="TextBox 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8" name="TextBox 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79" name="TextBox 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0" name="TextBox 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1" name="TextBox 1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2" name="TextBox 13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3" name="TextBox 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4" name="TextBox 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5" name="TextBox 3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6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7" name="TextBox 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8" name="TextBox 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89" name="TextBox 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0" name="TextBox 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1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2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3" name="TextBox 3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4" name="TextBox 3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5" name="TextBox 3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6" name="TextBox 3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7" name="TextBox 3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8" name="TextBox 4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699" name="TextBox 4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0" name="TextBox 42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1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2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3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4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5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6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7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8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09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0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1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2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3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4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5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6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7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8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19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0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1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2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3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4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5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6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7" name="TextBox 4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8" name="TextBox 1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29" name="TextBox 65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30" name="TextBox 66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31" name="TextBox 67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32" name="TextBox 68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33" name="TextBox 69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34" name="TextBox 70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3</xdr:col>
      <xdr:colOff>7143</xdr:colOff>
      <xdr:row>35</xdr:row>
      <xdr:rowOff>0</xdr:rowOff>
    </xdr:from>
    <xdr:ext cx="184731" cy="264560"/>
    <xdr:sp macro="" textlink="">
      <xdr:nvSpPr>
        <xdr:cNvPr id="735" name="TextBox 71"/>
        <xdr:cNvSpPr txBox="1"/>
      </xdr:nvSpPr>
      <xdr:spPr>
        <a:xfrm>
          <a:off x="4883943" y="1082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v-LV"/>
        </a:p>
      </xdr:txBody>
    </xdr:sp>
    <xdr:clientData/>
  </xdr:oneCellAnchor>
  <xdr:twoCellAnchor>
    <xdr:from>
      <xdr:col>3</xdr:col>
      <xdr:colOff>1352550</xdr:colOff>
      <xdr:row>29</xdr:row>
      <xdr:rowOff>0</xdr:rowOff>
    </xdr:from>
    <xdr:to>
      <xdr:col>3</xdr:col>
      <xdr:colOff>542925</xdr:colOff>
      <xdr:row>29</xdr:row>
      <xdr:rowOff>0</xdr:rowOff>
    </xdr:to>
    <xdr:sp macro="" textlink="">
      <xdr:nvSpPr>
        <xdr:cNvPr id="736" name="Line 2"/>
        <xdr:cNvSpPr>
          <a:spLocks noChangeShapeType="1"/>
        </xdr:cNvSpPr>
      </xdr:nvSpPr>
      <xdr:spPr bwMode="auto">
        <a:xfrm flipV="1">
          <a:off x="6010275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1352550</xdr:colOff>
      <xdr:row>25</xdr:row>
      <xdr:rowOff>0</xdr:rowOff>
    </xdr:from>
    <xdr:to>
      <xdr:col>3</xdr:col>
      <xdr:colOff>542925</xdr:colOff>
      <xdr:row>25</xdr:row>
      <xdr:rowOff>0</xdr:rowOff>
    </xdr:to>
    <xdr:sp macro="" textlink="">
      <xdr:nvSpPr>
        <xdr:cNvPr id="737" name="Line 4"/>
        <xdr:cNvSpPr>
          <a:spLocks noChangeShapeType="1"/>
        </xdr:cNvSpPr>
      </xdr:nvSpPr>
      <xdr:spPr bwMode="auto">
        <a:xfrm flipV="1">
          <a:off x="6010275" y="801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1352550</xdr:colOff>
      <xdr:row>29</xdr:row>
      <xdr:rowOff>0</xdr:rowOff>
    </xdr:from>
    <xdr:to>
      <xdr:col>3</xdr:col>
      <xdr:colOff>542925</xdr:colOff>
      <xdr:row>29</xdr:row>
      <xdr:rowOff>0</xdr:rowOff>
    </xdr:to>
    <xdr:sp macro="" textlink="">
      <xdr:nvSpPr>
        <xdr:cNvPr id="738" name="Line 8"/>
        <xdr:cNvSpPr>
          <a:spLocks noChangeShapeType="1"/>
        </xdr:cNvSpPr>
      </xdr:nvSpPr>
      <xdr:spPr bwMode="auto">
        <a:xfrm flipV="1">
          <a:off x="6010275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Agroprojekts\My%20Documents\APREKINIs\_FORMULAS\potreblenie_voda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ce.karkle/My%20Documents/Custom%20Office%20Templates/DaceK/ES%20Fondi%2007/21131/21131_1karta/Velve_ligums/Papildus_darbi/Kopsavilku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"/>
      <sheetName val="Расчет по СНиП(пример)"/>
      <sheetName val="Расчет по СНиП(пример душ)"/>
      <sheetName val="Расчет по СНиП(общ)"/>
      <sheetName val="al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1.4999999999999999E-2</v>
          </cell>
          <cell r="D7">
            <v>0.20200000000000001</v>
          </cell>
          <cell r="G7">
            <v>0.1</v>
          </cell>
          <cell r="H7">
            <v>0.125</v>
          </cell>
          <cell r="I7">
            <v>0.16</v>
          </cell>
          <cell r="J7">
            <v>0.2</v>
          </cell>
          <cell r="K7">
            <v>0.25</v>
          </cell>
          <cell r="L7">
            <v>0.316</v>
          </cell>
          <cell r="M7">
            <v>0.4</v>
          </cell>
          <cell r="N7">
            <v>0.5</v>
          </cell>
          <cell r="O7">
            <v>0.63</v>
          </cell>
          <cell r="P7">
            <v>0.8</v>
          </cell>
        </row>
        <row r="8">
          <cell r="C8">
            <v>1.6E-2</v>
          </cell>
          <cell r="D8">
            <v>0.20499999999999999</v>
          </cell>
          <cell r="F8">
            <v>1</v>
          </cell>
          <cell r="G8">
            <v>0.29500000000000004</v>
          </cell>
          <cell r="H8">
            <v>0.27500000000000002</v>
          </cell>
          <cell r="I8">
            <v>0.27500000000000002</v>
          </cell>
          <cell r="J8">
            <v>0.25500000000000006</v>
          </cell>
          <cell r="K8">
            <v>0.24000000000000005</v>
          </cell>
          <cell r="L8">
            <v>0.22000000000000003</v>
          </cell>
          <cell r="M8">
            <v>0.21000000000000002</v>
          </cell>
          <cell r="N8">
            <v>0.2</v>
          </cell>
          <cell r="O8">
            <v>0.2</v>
          </cell>
          <cell r="P8">
            <v>0.2</v>
          </cell>
        </row>
        <row r="9">
          <cell r="C9">
            <v>1.7000000000000001E-2</v>
          </cell>
          <cell r="D9">
            <v>0.20699999999999999</v>
          </cell>
          <cell r="F9">
            <v>2</v>
          </cell>
          <cell r="G9">
            <v>0.39</v>
          </cell>
          <cell r="H9">
            <v>0.39</v>
          </cell>
          <cell r="I9">
            <v>0.4</v>
          </cell>
          <cell r="J9">
            <v>0.4</v>
          </cell>
          <cell r="K9">
            <v>0.4</v>
          </cell>
          <cell r="L9">
            <v>0.4</v>
          </cell>
          <cell r="M9">
            <v>0.4</v>
          </cell>
          <cell r="N9">
            <v>0.4</v>
          </cell>
          <cell r="O9">
            <v>0.4</v>
          </cell>
          <cell r="P9">
            <v>0.4</v>
          </cell>
        </row>
        <row r="10">
          <cell r="C10">
            <v>1.7999999999999999E-2</v>
          </cell>
          <cell r="D10">
            <v>0.21</v>
          </cell>
          <cell r="F10">
            <v>3</v>
          </cell>
          <cell r="G10">
            <v>0.48499999999999999</v>
          </cell>
          <cell r="H10">
            <v>0.505</v>
          </cell>
          <cell r="I10">
            <v>0.52500000000000002</v>
          </cell>
          <cell r="J10">
            <v>0.54499999999999993</v>
          </cell>
          <cell r="K10">
            <v>0.56000000000000005</v>
          </cell>
          <cell r="L10">
            <v>0.58000000000000007</v>
          </cell>
          <cell r="M10">
            <v>0.59000000000000008</v>
          </cell>
          <cell r="N10">
            <v>0.60000000000000009</v>
          </cell>
          <cell r="O10">
            <v>0.60000000000000009</v>
          </cell>
          <cell r="P10">
            <v>0.60000000000000009</v>
          </cell>
        </row>
        <row r="11">
          <cell r="C11">
            <v>1.9E-2</v>
          </cell>
          <cell r="D11">
            <v>0.21199999999999999</v>
          </cell>
          <cell r="F11">
            <v>4</v>
          </cell>
          <cell r="G11">
            <v>0.57999999999999996</v>
          </cell>
          <cell r="H11">
            <v>0.62</v>
          </cell>
          <cell r="I11">
            <v>0.65</v>
          </cell>
          <cell r="J11">
            <v>0.69</v>
          </cell>
          <cell r="K11">
            <v>0.72</v>
          </cell>
          <cell r="L11">
            <v>0.76</v>
          </cell>
          <cell r="M11">
            <v>0.78</v>
          </cell>
          <cell r="N11">
            <v>0.8</v>
          </cell>
          <cell r="O11">
            <v>0.8</v>
          </cell>
          <cell r="P11">
            <v>0.8</v>
          </cell>
        </row>
        <row r="12">
          <cell r="C12">
            <v>0.02</v>
          </cell>
          <cell r="D12">
            <v>0.215</v>
          </cell>
          <cell r="F12">
            <v>5</v>
          </cell>
          <cell r="G12">
            <v>0.64999999999999991</v>
          </cell>
          <cell r="H12">
            <v>0.7</v>
          </cell>
          <cell r="I12">
            <v>0.74</v>
          </cell>
          <cell r="J12">
            <v>0.79499999999999993</v>
          </cell>
          <cell r="K12">
            <v>0.84499999999999997</v>
          </cell>
          <cell r="L12">
            <v>0.9</v>
          </cell>
          <cell r="M12">
            <v>0.94500000000000006</v>
          </cell>
          <cell r="N12">
            <v>0.98</v>
          </cell>
          <cell r="O12">
            <v>1</v>
          </cell>
          <cell r="P12">
            <v>1</v>
          </cell>
        </row>
        <row r="13">
          <cell r="C13">
            <v>2.1000000000000001E-2</v>
          </cell>
          <cell r="D13">
            <v>0.217</v>
          </cell>
          <cell r="F13">
            <v>6</v>
          </cell>
          <cell r="G13">
            <v>0.72</v>
          </cell>
          <cell r="H13">
            <v>0.78</v>
          </cell>
          <cell r="I13">
            <v>0.83</v>
          </cell>
          <cell r="J13">
            <v>0.9</v>
          </cell>
          <cell r="K13">
            <v>0.97</v>
          </cell>
          <cell r="L13">
            <v>1.04</v>
          </cell>
          <cell r="M13">
            <v>1.1100000000000001</v>
          </cell>
          <cell r="N13">
            <v>1.1599999999999999</v>
          </cell>
          <cell r="O13">
            <v>1.2</v>
          </cell>
          <cell r="P13">
            <v>1.2</v>
          </cell>
        </row>
        <row r="14">
          <cell r="C14">
            <v>2.1999999999999999E-2</v>
          </cell>
          <cell r="D14">
            <v>0.219</v>
          </cell>
          <cell r="F14">
            <v>7</v>
          </cell>
          <cell r="G14">
            <v>0.78</v>
          </cell>
          <cell r="H14">
            <v>0.84499999999999997</v>
          </cell>
          <cell r="I14">
            <v>0.90999999999999992</v>
          </cell>
          <cell r="J14">
            <v>0.99</v>
          </cell>
          <cell r="K14">
            <v>1.075</v>
          </cell>
          <cell r="L14">
            <v>1.165</v>
          </cell>
          <cell r="M14">
            <v>1.25</v>
          </cell>
          <cell r="N14">
            <v>1.33</v>
          </cell>
          <cell r="O14">
            <v>1.3900000000000001</v>
          </cell>
          <cell r="P14">
            <v>1.395</v>
          </cell>
        </row>
        <row r="15">
          <cell r="C15">
            <v>2.3E-2</v>
          </cell>
          <cell r="D15">
            <v>0.222</v>
          </cell>
          <cell r="F15">
            <v>8</v>
          </cell>
          <cell r="G15">
            <v>0.84</v>
          </cell>
          <cell r="H15">
            <v>0.91</v>
          </cell>
          <cell r="I15">
            <v>0.99</v>
          </cell>
          <cell r="J15">
            <v>1.08</v>
          </cell>
          <cell r="K15">
            <v>1.18</v>
          </cell>
          <cell r="L15">
            <v>1.29</v>
          </cell>
          <cell r="M15">
            <v>1.39</v>
          </cell>
          <cell r="N15">
            <v>1.5</v>
          </cell>
          <cell r="O15">
            <v>1.58</v>
          </cell>
          <cell r="P15">
            <v>1.59</v>
          </cell>
        </row>
        <row r="16">
          <cell r="C16">
            <v>2.4E-2</v>
          </cell>
          <cell r="D16">
            <v>0.224</v>
          </cell>
          <cell r="F16">
            <v>9</v>
          </cell>
          <cell r="G16">
            <v>0.89500000000000002</v>
          </cell>
          <cell r="H16">
            <v>0.97500000000000009</v>
          </cell>
          <cell r="I16">
            <v>1.0649999999999999</v>
          </cell>
          <cell r="J16">
            <v>1.165</v>
          </cell>
          <cell r="K16">
            <v>1.2799999999999998</v>
          </cell>
          <cell r="L16">
            <v>1.405</v>
          </cell>
          <cell r="M16">
            <v>1.5249999999999999</v>
          </cell>
          <cell r="N16">
            <v>1.655</v>
          </cell>
          <cell r="O16">
            <v>1.76</v>
          </cell>
          <cell r="P16">
            <v>1.78</v>
          </cell>
        </row>
        <row r="17">
          <cell r="C17">
            <v>2.5000000000000001E-2</v>
          </cell>
          <cell r="D17">
            <v>0.22600000000000001</v>
          </cell>
          <cell r="F17">
            <v>10</v>
          </cell>
          <cell r="G17">
            <v>0.95</v>
          </cell>
          <cell r="H17">
            <v>1.04</v>
          </cell>
          <cell r="I17">
            <v>1.1399999999999999</v>
          </cell>
          <cell r="J17">
            <v>1.25</v>
          </cell>
          <cell r="K17">
            <v>1.38</v>
          </cell>
          <cell r="L17">
            <v>1.52</v>
          </cell>
          <cell r="M17">
            <v>1.66</v>
          </cell>
          <cell r="N17">
            <v>1.81</v>
          </cell>
          <cell r="O17">
            <v>1.94</v>
          </cell>
          <cell r="P17">
            <v>1.97</v>
          </cell>
        </row>
        <row r="18">
          <cell r="C18">
            <v>2.5999999999999999E-2</v>
          </cell>
          <cell r="D18">
            <v>0.22800000000000001</v>
          </cell>
          <cell r="F18">
            <v>11</v>
          </cell>
          <cell r="G18">
            <v>1</v>
          </cell>
          <cell r="H18">
            <v>1.095</v>
          </cell>
          <cell r="I18">
            <v>1.21</v>
          </cell>
          <cell r="J18">
            <v>1.33</v>
          </cell>
          <cell r="K18">
            <v>1.4750000000000001</v>
          </cell>
          <cell r="L18">
            <v>1.63</v>
          </cell>
          <cell r="M18">
            <v>1.79</v>
          </cell>
          <cell r="N18">
            <v>1.96</v>
          </cell>
          <cell r="O18">
            <v>2.1150000000000002</v>
          </cell>
          <cell r="P18">
            <v>2.165</v>
          </cell>
        </row>
        <row r="19">
          <cell r="C19">
            <v>2.7E-2</v>
          </cell>
          <cell r="D19">
            <v>0.23</v>
          </cell>
          <cell r="F19">
            <v>12</v>
          </cell>
          <cell r="G19">
            <v>1.05</v>
          </cell>
          <cell r="H19">
            <v>1.1499999999999999</v>
          </cell>
          <cell r="I19">
            <v>1.28</v>
          </cell>
          <cell r="J19">
            <v>1.41</v>
          </cell>
          <cell r="K19">
            <v>1.57</v>
          </cell>
          <cell r="L19">
            <v>1.74</v>
          </cell>
          <cell r="M19">
            <v>1.92</v>
          </cell>
          <cell r="N19">
            <v>2.11</v>
          </cell>
          <cell r="O19">
            <v>2.29</v>
          </cell>
          <cell r="P19">
            <v>2.36</v>
          </cell>
        </row>
        <row r="20">
          <cell r="C20">
            <v>2.8000000000000001E-2</v>
          </cell>
          <cell r="D20">
            <v>0.23300000000000001</v>
          </cell>
          <cell r="F20">
            <v>13</v>
          </cell>
          <cell r="G20">
            <v>1.095</v>
          </cell>
          <cell r="H20">
            <v>1.21</v>
          </cell>
          <cell r="I20">
            <v>1.345</v>
          </cell>
          <cell r="J20">
            <v>1.49</v>
          </cell>
          <cell r="K20">
            <v>1.6600000000000001</v>
          </cell>
          <cell r="L20">
            <v>1.845</v>
          </cell>
          <cell r="M20">
            <v>2.0449999999999999</v>
          </cell>
          <cell r="N20">
            <v>2.2549999999999999</v>
          </cell>
          <cell r="O20">
            <v>2.46</v>
          </cell>
          <cell r="P20">
            <v>2.5549999999999997</v>
          </cell>
        </row>
        <row r="21">
          <cell r="C21">
            <v>2.9000000000000001E-2</v>
          </cell>
          <cell r="D21">
            <v>0.23499999999999999</v>
          </cell>
          <cell r="F21">
            <v>14</v>
          </cell>
          <cell r="G21">
            <v>1.1399999999999999</v>
          </cell>
          <cell r="H21">
            <v>1.27</v>
          </cell>
          <cell r="I21">
            <v>1.41</v>
          </cell>
          <cell r="J21">
            <v>1.57</v>
          </cell>
          <cell r="K21">
            <v>1.75</v>
          </cell>
          <cell r="L21">
            <v>1.95</v>
          </cell>
          <cell r="M21">
            <v>2.17</v>
          </cell>
          <cell r="N21">
            <v>2.4</v>
          </cell>
          <cell r="O21">
            <v>2.63</v>
          </cell>
          <cell r="P21">
            <v>2.75</v>
          </cell>
        </row>
        <row r="22">
          <cell r="C22">
            <v>0.03</v>
          </cell>
          <cell r="D22">
            <v>0.23699999999999999</v>
          </cell>
          <cell r="F22">
            <v>15</v>
          </cell>
          <cell r="G22">
            <v>1.1949999999999998</v>
          </cell>
          <cell r="H22">
            <v>1.32</v>
          </cell>
          <cell r="I22">
            <v>1.47</v>
          </cell>
          <cell r="J22">
            <v>1.6400000000000001</v>
          </cell>
          <cell r="K22">
            <v>1.835</v>
          </cell>
          <cell r="L22">
            <v>2.0499999999999998</v>
          </cell>
          <cell r="M22">
            <v>2.29</v>
          </cell>
          <cell r="N22">
            <v>2.5449999999999999</v>
          </cell>
          <cell r="O22">
            <v>2.7949999999999999</v>
          </cell>
          <cell r="P22">
            <v>2.9450000000000003</v>
          </cell>
        </row>
        <row r="23">
          <cell r="C23">
            <v>3.1E-2</v>
          </cell>
          <cell r="D23">
            <v>0.23899999999999999</v>
          </cell>
          <cell r="F23">
            <v>16</v>
          </cell>
          <cell r="G23">
            <v>1.25</v>
          </cell>
          <cell r="H23">
            <v>1.37</v>
          </cell>
          <cell r="I23">
            <v>1.53</v>
          </cell>
          <cell r="J23">
            <v>1.71</v>
          </cell>
          <cell r="K23">
            <v>1.92</v>
          </cell>
          <cell r="L23">
            <v>2.15</v>
          </cell>
          <cell r="M23">
            <v>2.41</v>
          </cell>
          <cell r="N23">
            <v>2.69</v>
          </cell>
          <cell r="O23">
            <v>2.96</v>
          </cell>
          <cell r="P23">
            <v>3.14</v>
          </cell>
        </row>
        <row r="24">
          <cell r="C24">
            <v>3.2000000000000001E-2</v>
          </cell>
          <cell r="D24">
            <v>0.24099999999999999</v>
          </cell>
          <cell r="F24">
            <v>17</v>
          </cell>
          <cell r="G24">
            <v>1.2850000000000001</v>
          </cell>
          <cell r="H24">
            <v>1.42</v>
          </cell>
          <cell r="I24">
            <v>1.5899999999999999</v>
          </cell>
          <cell r="J24">
            <v>1.78</v>
          </cell>
          <cell r="K24">
            <v>2.0049999999999999</v>
          </cell>
          <cell r="L24">
            <v>2.25</v>
          </cell>
          <cell r="M24">
            <v>2.48</v>
          </cell>
          <cell r="N24">
            <v>2.83</v>
          </cell>
          <cell r="O24">
            <v>3.1</v>
          </cell>
          <cell r="P24">
            <v>3.335</v>
          </cell>
        </row>
        <row r="25">
          <cell r="C25">
            <v>3.3000000000000002E-2</v>
          </cell>
          <cell r="D25">
            <v>0.24299999999999999</v>
          </cell>
          <cell r="F25">
            <v>18</v>
          </cell>
          <cell r="G25">
            <v>1.32</v>
          </cell>
          <cell r="H25">
            <v>1.47</v>
          </cell>
          <cell r="I25">
            <v>1.65</v>
          </cell>
          <cell r="J25">
            <v>1.85</v>
          </cell>
          <cell r="K25">
            <v>2.09</v>
          </cell>
          <cell r="L25">
            <v>2.35</v>
          </cell>
          <cell r="M25">
            <v>2.5499999999999998</v>
          </cell>
          <cell r="N25">
            <v>2.97</v>
          </cell>
          <cell r="O25">
            <v>3.24</v>
          </cell>
          <cell r="P25">
            <v>3.53</v>
          </cell>
        </row>
        <row r="26">
          <cell r="C26">
            <v>3.4000000000000002E-2</v>
          </cell>
          <cell r="D26">
            <v>0.245</v>
          </cell>
          <cell r="F26">
            <v>19</v>
          </cell>
          <cell r="G26">
            <v>1.365</v>
          </cell>
          <cell r="H26">
            <v>1.52</v>
          </cell>
          <cell r="I26">
            <v>1.71</v>
          </cell>
          <cell r="J26">
            <v>1.92</v>
          </cell>
          <cell r="K26">
            <v>2.17</v>
          </cell>
          <cell r="L26">
            <v>2.4500000000000002</v>
          </cell>
          <cell r="M26">
            <v>2.7149999999999999</v>
          </cell>
          <cell r="N26">
            <v>3.1050000000000004</v>
          </cell>
          <cell r="O26">
            <v>3.42</v>
          </cell>
          <cell r="P26">
            <v>3.7249999999999996</v>
          </cell>
        </row>
        <row r="27">
          <cell r="C27">
            <v>3.5000000000000003E-2</v>
          </cell>
          <cell r="D27">
            <v>0.247</v>
          </cell>
          <cell r="F27">
            <v>20</v>
          </cell>
          <cell r="G27">
            <v>1.41</v>
          </cell>
          <cell r="H27">
            <v>1.57</v>
          </cell>
          <cell r="I27">
            <v>1.77</v>
          </cell>
          <cell r="J27">
            <v>1.99</v>
          </cell>
          <cell r="K27">
            <v>2.25</v>
          </cell>
          <cell r="L27">
            <v>2.5499999999999998</v>
          </cell>
          <cell r="M27">
            <v>2.88</v>
          </cell>
          <cell r="N27">
            <v>3.24</v>
          </cell>
          <cell r="O27">
            <v>3.6</v>
          </cell>
          <cell r="P27">
            <v>3.92</v>
          </cell>
        </row>
        <row r="28">
          <cell r="C28">
            <v>3.5999999999999997E-2</v>
          </cell>
          <cell r="D28">
            <v>0.249</v>
          </cell>
          <cell r="F28">
            <v>21</v>
          </cell>
          <cell r="G28">
            <v>1.45</v>
          </cell>
          <cell r="H28">
            <v>1.62</v>
          </cell>
          <cell r="I28">
            <v>1.825</v>
          </cell>
          <cell r="J28">
            <v>2.06</v>
          </cell>
          <cell r="K28">
            <v>2.33</v>
          </cell>
          <cell r="L28">
            <v>2.645</v>
          </cell>
          <cell r="M28">
            <v>2.9950000000000001</v>
          </cell>
          <cell r="N28">
            <v>3.375</v>
          </cell>
          <cell r="O28">
            <v>3.77</v>
          </cell>
          <cell r="P28">
            <v>4.125</v>
          </cell>
        </row>
        <row r="29">
          <cell r="C29">
            <v>3.6999999999999998E-2</v>
          </cell>
          <cell r="D29">
            <v>0.25</v>
          </cell>
          <cell r="F29">
            <v>22</v>
          </cell>
          <cell r="G29">
            <v>1.49</v>
          </cell>
          <cell r="H29">
            <v>1.67</v>
          </cell>
          <cell r="I29">
            <v>1.88</v>
          </cell>
          <cell r="J29">
            <v>2.13</v>
          </cell>
          <cell r="K29">
            <v>2.41</v>
          </cell>
          <cell r="L29">
            <v>2.74</v>
          </cell>
          <cell r="M29">
            <v>3.11</v>
          </cell>
          <cell r="N29">
            <v>3.51</v>
          </cell>
          <cell r="O29">
            <v>3.94</v>
          </cell>
          <cell r="P29">
            <v>4.33</v>
          </cell>
        </row>
        <row r="30">
          <cell r="C30">
            <v>3.7999999999999999E-2</v>
          </cell>
          <cell r="D30">
            <v>0.252</v>
          </cell>
          <cell r="F30">
            <v>23</v>
          </cell>
          <cell r="G30">
            <v>1.53</v>
          </cell>
          <cell r="H30">
            <v>1.72</v>
          </cell>
          <cell r="I30">
            <v>1.94</v>
          </cell>
          <cell r="J30">
            <v>2.1949999999999998</v>
          </cell>
          <cell r="K30">
            <v>2.4900000000000002</v>
          </cell>
          <cell r="L30">
            <v>2.835</v>
          </cell>
          <cell r="M30">
            <v>3.2199999999999998</v>
          </cell>
          <cell r="N30">
            <v>3.6449999999999996</v>
          </cell>
          <cell r="O30">
            <v>4.1049999999999995</v>
          </cell>
          <cell r="P30">
            <v>4.5150000000000006</v>
          </cell>
        </row>
        <row r="31">
          <cell r="C31">
            <v>3.9E-2</v>
          </cell>
          <cell r="D31">
            <v>0.254</v>
          </cell>
          <cell r="F31">
            <v>24</v>
          </cell>
          <cell r="G31">
            <v>1.57</v>
          </cell>
          <cell r="H31">
            <v>1.77</v>
          </cell>
          <cell r="I31">
            <v>2</v>
          </cell>
          <cell r="J31">
            <v>2.2599999999999998</v>
          </cell>
          <cell r="K31">
            <v>2.57</v>
          </cell>
          <cell r="L31">
            <v>2.93</v>
          </cell>
          <cell r="M31">
            <v>3.33</v>
          </cell>
          <cell r="N31">
            <v>3.78</v>
          </cell>
          <cell r="O31">
            <v>4.2699999999999996</v>
          </cell>
          <cell r="P31">
            <v>4.7</v>
          </cell>
        </row>
        <row r="32">
          <cell r="C32">
            <v>0.04</v>
          </cell>
          <cell r="D32">
            <v>0.25600000000000001</v>
          </cell>
          <cell r="F32">
            <v>25</v>
          </cell>
          <cell r="G32">
            <v>1.605</v>
          </cell>
          <cell r="H32">
            <v>1.8149999999999999</v>
          </cell>
          <cell r="I32">
            <v>2.0549999999999997</v>
          </cell>
          <cell r="J32">
            <v>2.3250000000000002</v>
          </cell>
          <cell r="K32">
            <v>2.65</v>
          </cell>
          <cell r="L32">
            <v>3.02</v>
          </cell>
          <cell r="M32">
            <v>3.44</v>
          </cell>
          <cell r="N32">
            <v>3.91</v>
          </cell>
          <cell r="O32">
            <v>4.4349999999999996</v>
          </cell>
          <cell r="P32">
            <v>4.9050000000000002</v>
          </cell>
        </row>
        <row r="33">
          <cell r="C33">
            <v>4.1000000000000002E-2</v>
          </cell>
          <cell r="D33">
            <v>0.25800000000000001</v>
          </cell>
          <cell r="F33">
            <v>26</v>
          </cell>
          <cell r="G33">
            <v>1.64</v>
          </cell>
          <cell r="H33">
            <v>1.86</v>
          </cell>
          <cell r="I33">
            <v>2.11</v>
          </cell>
          <cell r="J33">
            <v>2.39</v>
          </cell>
          <cell r="K33">
            <v>2.73</v>
          </cell>
          <cell r="L33">
            <v>3.11</v>
          </cell>
          <cell r="M33">
            <v>3.55</v>
          </cell>
          <cell r="N33">
            <v>4.04</v>
          </cell>
          <cell r="O33">
            <v>4.5999999999999996</v>
          </cell>
          <cell r="P33">
            <v>5.1100000000000003</v>
          </cell>
        </row>
        <row r="34">
          <cell r="C34">
            <v>4.2000000000000003E-2</v>
          </cell>
          <cell r="D34">
            <v>0.25900000000000001</v>
          </cell>
          <cell r="F34">
            <v>27</v>
          </cell>
          <cell r="G34">
            <v>1.68</v>
          </cell>
          <cell r="H34">
            <v>1.905</v>
          </cell>
          <cell r="I34">
            <v>2.16</v>
          </cell>
          <cell r="J34">
            <v>2.4550000000000001</v>
          </cell>
          <cell r="K34">
            <v>2.8049999999999997</v>
          </cell>
          <cell r="L34">
            <v>3.2050000000000001</v>
          </cell>
          <cell r="M34">
            <v>3.66</v>
          </cell>
          <cell r="N34">
            <v>4.17</v>
          </cell>
          <cell r="O34">
            <v>4.7699999999999996</v>
          </cell>
          <cell r="P34">
            <v>5.3100000000000005</v>
          </cell>
        </row>
        <row r="35">
          <cell r="C35">
            <v>4.2999999999999997E-2</v>
          </cell>
          <cell r="D35">
            <v>0.26100000000000001</v>
          </cell>
          <cell r="F35">
            <v>28</v>
          </cell>
          <cell r="G35">
            <v>1.72</v>
          </cell>
          <cell r="H35">
            <v>1.95</v>
          </cell>
          <cell r="I35">
            <v>2.21</v>
          </cell>
          <cell r="J35">
            <v>2.52</v>
          </cell>
          <cell r="K35">
            <v>2.88</v>
          </cell>
          <cell r="L35">
            <v>3.3</v>
          </cell>
          <cell r="M35">
            <v>3.77</v>
          </cell>
          <cell r="N35">
            <v>4.3</v>
          </cell>
          <cell r="O35">
            <v>4.9400000000000004</v>
          </cell>
          <cell r="P35">
            <v>5.51</v>
          </cell>
        </row>
        <row r="36">
          <cell r="C36">
            <v>4.3999999999999997E-2</v>
          </cell>
          <cell r="D36">
            <v>0.26300000000000001</v>
          </cell>
          <cell r="F36">
            <v>29</v>
          </cell>
          <cell r="G36">
            <v>1.51</v>
          </cell>
          <cell r="H36">
            <v>1.9950000000000001</v>
          </cell>
          <cell r="I36">
            <v>2.2649999999999997</v>
          </cell>
          <cell r="J36">
            <v>2.585</v>
          </cell>
          <cell r="K36">
            <v>2.9550000000000001</v>
          </cell>
          <cell r="L36">
            <v>3.3899999999999997</v>
          </cell>
          <cell r="M36">
            <v>3.88</v>
          </cell>
          <cell r="N36">
            <v>4.43</v>
          </cell>
          <cell r="O36">
            <v>5.1050000000000004</v>
          </cell>
          <cell r="P36">
            <v>5.6999999999999993</v>
          </cell>
        </row>
        <row r="37">
          <cell r="C37">
            <v>4.4999999999999998E-2</v>
          </cell>
          <cell r="D37">
            <v>0.26500000000000001</v>
          </cell>
          <cell r="F37">
            <v>30</v>
          </cell>
          <cell r="G37">
            <v>1.3</v>
          </cell>
          <cell r="H37">
            <v>2.04</v>
          </cell>
          <cell r="I37">
            <v>2.3199999999999998</v>
          </cell>
          <cell r="J37">
            <v>2.65</v>
          </cell>
          <cell r="K37">
            <v>3.03</v>
          </cell>
          <cell r="L37">
            <v>3.48</v>
          </cell>
          <cell r="M37">
            <v>3.99</v>
          </cell>
          <cell r="N37">
            <v>4.5599999999999996</v>
          </cell>
          <cell r="O37">
            <v>5.27</v>
          </cell>
          <cell r="P37">
            <v>5.89</v>
          </cell>
        </row>
        <row r="38">
          <cell r="C38">
            <v>4.5999999999999999E-2</v>
          </cell>
          <cell r="D38">
            <v>0.26600000000000001</v>
          </cell>
          <cell r="F38">
            <v>31</v>
          </cell>
          <cell r="G38">
            <v>1.585</v>
          </cell>
          <cell r="H38">
            <v>2.085</v>
          </cell>
          <cell r="I38">
            <v>2.375</v>
          </cell>
          <cell r="J38">
            <v>2.71</v>
          </cell>
          <cell r="K38">
            <v>3.105</v>
          </cell>
          <cell r="L38">
            <v>3.5700000000000003</v>
          </cell>
          <cell r="M38">
            <v>4.0950000000000006</v>
          </cell>
          <cell r="N38">
            <v>4.6899999999999995</v>
          </cell>
          <cell r="O38">
            <v>5.4349999999999996</v>
          </cell>
          <cell r="P38">
            <v>6.0649999999999995</v>
          </cell>
        </row>
        <row r="39">
          <cell r="C39">
            <v>4.7E-2</v>
          </cell>
          <cell r="D39">
            <v>0.26800000000000002</v>
          </cell>
          <cell r="F39">
            <v>32</v>
          </cell>
          <cell r="G39">
            <v>1.87</v>
          </cell>
          <cell r="H39">
            <v>2.13</v>
          </cell>
          <cell r="I39">
            <v>2.4300000000000002</v>
          </cell>
          <cell r="J39">
            <v>2.77</v>
          </cell>
          <cell r="K39">
            <v>3.18</v>
          </cell>
          <cell r="L39">
            <v>3.66</v>
          </cell>
          <cell r="M39">
            <v>4.2</v>
          </cell>
          <cell r="N39">
            <v>4.82</v>
          </cell>
          <cell r="O39">
            <v>5.6</v>
          </cell>
          <cell r="P39">
            <v>6.24</v>
          </cell>
        </row>
        <row r="40">
          <cell r="C40">
            <v>4.8000000000000001E-2</v>
          </cell>
          <cell r="D40">
            <v>0.27</v>
          </cell>
          <cell r="F40">
            <v>33</v>
          </cell>
          <cell r="G40">
            <v>1.905</v>
          </cell>
          <cell r="H40">
            <v>2.17</v>
          </cell>
          <cell r="I40">
            <v>2.48</v>
          </cell>
          <cell r="J40">
            <v>2.835</v>
          </cell>
          <cell r="K40">
            <v>3.2549999999999999</v>
          </cell>
          <cell r="L40">
            <v>3.75</v>
          </cell>
          <cell r="M40">
            <v>4.3100000000000005</v>
          </cell>
          <cell r="N40">
            <v>4.95</v>
          </cell>
          <cell r="O40">
            <v>5.76</v>
          </cell>
          <cell r="P40">
            <v>6.4450000000000003</v>
          </cell>
        </row>
        <row r="41">
          <cell r="C41">
            <v>4.9000000000000002E-2</v>
          </cell>
          <cell r="D41">
            <v>0.27100000000000002</v>
          </cell>
          <cell r="F41">
            <v>34</v>
          </cell>
          <cell r="G41">
            <v>1.94</v>
          </cell>
          <cell r="H41">
            <v>2.21</v>
          </cell>
          <cell r="I41">
            <v>2.5299999999999998</v>
          </cell>
          <cell r="J41">
            <v>2.9</v>
          </cell>
          <cell r="K41">
            <v>3.33</v>
          </cell>
          <cell r="L41">
            <v>3.84</v>
          </cell>
          <cell r="M41">
            <v>4.42</v>
          </cell>
          <cell r="N41">
            <v>5.08</v>
          </cell>
          <cell r="O41">
            <v>5.92</v>
          </cell>
          <cell r="P41">
            <v>6.65</v>
          </cell>
        </row>
        <row r="42">
          <cell r="C42">
            <v>0.05</v>
          </cell>
          <cell r="D42">
            <v>0.27300000000000002</v>
          </cell>
          <cell r="F42">
            <v>35</v>
          </cell>
          <cell r="G42">
            <v>1.98</v>
          </cell>
          <cell r="H42">
            <v>2.2549999999999999</v>
          </cell>
          <cell r="I42">
            <v>2.58</v>
          </cell>
          <cell r="J42">
            <v>2.96</v>
          </cell>
          <cell r="K42">
            <v>3.4050000000000002</v>
          </cell>
          <cell r="L42">
            <v>3.9299999999999997</v>
          </cell>
          <cell r="M42">
            <v>4.5250000000000004</v>
          </cell>
          <cell r="N42">
            <v>5.2050000000000001</v>
          </cell>
          <cell r="O42">
            <v>6.0750000000000002</v>
          </cell>
          <cell r="P42">
            <v>6.835</v>
          </cell>
        </row>
        <row r="43">
          <cell r="C43">
            <v>5.1999999999999998E-2</v>
          </cell>
          <cell r="D43">
            <v>0.27600000000000002</v>
          </cell>
          <cell r="F43">
            <v>36</v>
          </cell>
          <cell r="G43">
            <v>2.02</v>
          </cell>
          <cell r="H43">
            <v>2.2999999999999998</v>
          </cell>
          <cell r="I43">
            <v>2.63</v>
          </cell>
          <cell r="J43">
            <v>3.02</v>
          </cell>
          <cell r="K43">
            <v>3.48</v>
          </cell>
          <cell r="L43">
            <v>4.0199999999999996</v>
          </cell>
          <cell r="M43">
            <v>4.63</v>
          </cell>
          <cell r="N43">
            <v>5.33</v>
          </cell>
          <cell r="O43">
            <v>6.23</v>
          </cell>
          <cell r="P43">
            <v>7.02</v>
          </cell>
        </row>
        <row r="44">
          <cell r="C44">
            <v>5.3999999999999999E-2</v>
          </cell>
          <cell r="D44">
            <v>0.28000000000000003</v>
          </cell>
          <cell r="F44">
            <v>37</v>
          </cell>
          <cell r="G44">
            <v>2.0549999999999997</v>
          </cell>
          <cell r="H44">
            <v>2.34</v>
          </cell>
          <cell r="I44">
            <v>2.6799999999999997</v>
          </cell>
          <cell r="J44">
            <v>3.08</v>
          </cell>
          <cell r="K44">
            <v>3.55</v>
          </cell>
          <cell r="L44">
            <v>4.1099999999999994</v>
          </cell>
          <cell r="M44">
            <v>4.7349999999999994</v>
          </cell>
          <cell r="N44">
            <v>5.4550000000000001</v>
          </cell>
          <cell r="O44">
            <v>6.415</v>
          </cell>
          <cell r="P44">
            <v>7.2249999999999996</v>
          </cell>
        </row>
        <row r="45">
          <cell r="C45">
            <v>5.6000000000000001E-2</v>
          </cell>
          <cell r="D45">
            <v>0.28299999999999997</v>
          </cell>
          <cell r="F45">
            <v>38</v>
          </cell>
          <cell r="G45">
            <v>2.09</v>
          </cell>
          <cell r="H45">
            <v>2.38</v>
          </cell>
          <cell r="I45">
            <v>2.73</v>
          </cell>
          <cell r="J45">
            <v>3.14</v>
          </cell>
          <cell r="K45">
            <v>3.62</v>
          </cell>
          <cell r="L45">
            <v>4.2</v>
          </cell>
          <cell r="M45">
            <v>4.84</v>
          </cell>
          <cell r="N45">
            <v>5.58</v>
          </cell>
          <cell r="O45">
            <v>6.6</v>
          </cell>
          <cell r="P45">
            <v>7.43</v>
          </cell>
        </row>
        <row r="46">
          <cell r="C46">
            <v>5.8000000000000003E-2</v>
          </cell>
          <cell r="D46">
            <v>0.28599999999999998</v>
          </cell>
          <cell r="F46">
            <v>39</v>
          </cell>
          <cell r="G46">
            <v>2.125</v>
          </cell>
          <cell r="H46">
            <v>2.4249999999999998</v>
          </cell>
          <cell r="I46">
            <v>2.7800000000000002</v>
          </cell>
          <cell r="J46">
            <v>3.2</v>
          </cell>
          <cell r="K46">
            <v>3.6950000000000003</v>
          </cell>
          <cell r="L46">
            <v>4.29</v>
          </cell>
          <cell r="M46">
            <v>4.9450000000000003</v>
          </cell>
          <cell r="N46">
            <v>5.7050000000000001</v>
          </cell>
          <cell r="O46">
            <v>6.7549999999999999</v>
          </cell>
          <cell r="P46">
            <v>7.6349999999999998</v>
          </cell>
        </row>
        <row r="47">
          <cell r="C47">
            <v>0.06</v>
          </cell>
          <cell r="D47">
            <v>0.28899999999999998</v>
          </cell>
          <cell r="F47">
            <v>40</v>
          </cell>
          <cell r="G47">
            <v>2.16</v>
          </cell>
          <cell r="H47">
            <v>2.4700000000000002</v>
          </cell>
          <cell r="I47">
            <v>2.83</v>
          </cell>
          <cell r="J47">
            <v>3.26</v>
          </cell>
          <cell r="K47">
            <v>3.77</v>
          </cell>
          <cell r="L47">
            <v>4.38</v>
          </cell>
          <cell r="M47">
            <v>5.05</v>
          </cell>
          <cell r="N47">
            <v>5.83</v>
          </cell>
          <cell r="O47">
            <v>6.91</v>
          </cell>
          <cell r="P47">
            <v>7.84</v>
          </cell>
        </row>
        <row r="48">
          <cell r="C48">
            <v>6.2E-2</v>
          </cell>
          <cell r="D48">
            <v>0.29199999999999998</v>
          </cell>
          <cell r="F48">
            <v>41</v>
          </cell>
          <cell r="G48">
            <v>2.194</v>
          </cell>
          <cell r="H48">
            <v>2.5100000000000002</v>
          </cell>
          <cell r="I48">
            <v>2.88</v>
          </cell>
          <cell r="J48">
            <v>3.3139999999999996</v>
          </cell>
          <cell r="K48">
            <v>3.84</v>
          </cell>
          <cell r="L48">
            <v>4.46</v>
          </cell>
          <cell r="M48">
            <v>5.1499999999999995</v>
          </cell>
          <cell r="N48">
            <v>5.9539999999999997</v>
          </cell>
          <cell r="O48">
            <v>7.0720000000000001</v>
          </cell>
          <cell r="P48">
            <v>8.032</v>
          </cell>
        </row>
        <row r="49">
          <cell r="C49">
            <v>6.4000000000000001E-2</v>
          </cell>
          <cell r="D49">
            <v>0.29499999999999998</v>
          </cell>
          <cell r="F49">
            <v>42</v>
          </cell>
          <cell r="G49">
            <v>2.2280000000000002</v>
          </cell>
          <cell r="H49">
            <v>2.5500000000000003</v>
          </cell>
          <cell r="I49">
            <v>2.93</v>
          </cell>
          <cell r="J49">
            <v>3.3679999999999999</v>
          </cell>
          <cell r="K49">
            <v>3.91</v>
          </cell>
          <cell r="L49">
            <v>4.54</v>
          </cell>
          <cell r="M49">
            <v>5.25</v>
          </cell>
          <cell r="N49">
            <v>6.0780000000000003</v>
          </cell>
          <cell r="O49">
            <v>7.234</v>
          </cell>
          <cell r="P49">
            <v>8.2240000000000002</v>
          </cell>
        </row>
        <row r="50">
          <cell r="C50">
            <v>6.5000000000000002E-2</v>
          </cell>
          <cell r="D50">
            <v>0.29799999999999999</v>
          </cell>
          <cell r="F50">
            <v>43</v>
          </cell>
          <cell r="G50">
            <v>2.262</v>
          </cell>
          <cell r="H50">
            <v>2.59</v>
          </cell>
          <cell r="I50">
            <v>2.98</v>
          </cell>
          <cell r="J50">
            <v>3.4219999999999997</v>
          </cell>
          <cell r="K50">
            <v>3.98</v>
          </cell>
          <cell r="L50">
            <v>4.62</v>
          </cell>
          <cell r="M50">
            <v>5.35</v>
          </cell>
          <cell r="N50">
            <v>6.202</v>
          </cell>
          <cell r="O50">
            <v>7.3959999999999999</v>
          </cell>
          <cell r="P50">
            <v>8.4160000000000004</v>
          </cell>
        </row>
        <row r="51">
          <cell r="C51">
            <v>6.8000000000000005E-2</v>
          </cell>
          <cell r="D51">
            <v>0.30099999999999999</v>
          </cell>
          <cell r="F51">
            <v>44</v>
          </cell>
          <cell r="G51">
            <v>2.2960000000000003</v>
          </cell>
          <cell r="H51">
            <v>2.63</v>
          </cell>
          <cell r="I51">
            <v>3.0300000000000002</v>
          </cell>
          <cell r="J51">
            <v>3.476</v>
          </cell>
          <cell r="K51">
            <v>4.05</v>
          </cell>
          <cell r="L51">
            <v>4.7</v>
          </cell>
          <cell r="M51">
            <v>5.45</v>
          </cell>
          <cell r="N51">
            <v>6.3260000000000005</v>
          </cell>
          <cell r="O51">
            <v>7.5579999999999998</v>
          </cell>
          <cell r="P51">
            <v>8.6080000000000005</v>
          </cell>
        </row>
        <row r="52">
          <cell r="C52">
            <v>7.0000000000000007E-2</v>
          </cell>
          <cell r="D52">
            <v>0.30399999999999999</v>
          </cell>
          <cell r="F52">
            <v>45</v>
          </cell>
          <cell r="G52">
            <v>2.33</v>
          </cell>
          <cell r="H52">
            <v>2.67</v>
          </cell>
          <cell r="I52">
            <v>3.08</v>
          </cell>
          <cell r="J52">
            <v>3.53</v>
          </cell>
          <cell r="K52">
            <v>4.12</v>
          </cell>
          <cell r="L52">
            <v>4.78</v>
          </cell>
          <cell r="M52">
            <v>5.55</v>
          </cell>
          <cell r="N52">
            <v>6.45</v>
          </cell>
          <cell r="O52">
            <v>7.72</v>
          </cell>
          <cell r="P52">
            <v>8.8000000000000007</v>
          </cell>
        </row>
        <row r="53">
          <cell r="C53">
            <v>7.1999999999999995E-2</v>
          </cell>
          <cell r="D53">
            <v>0.307</v>
          </cell>
          <cell r="F53">
            <v>46</v>
          </cell>
          <cell r="G53">
            <v>2.3639999999999999</v>
          </cell>
          <cell r="H53">
            <v>2.7119999999999997</v>
          </cell>
          <cell r="I53">
            <v>3.1280000000000001</v>
          </cell>
          <cell r="J53">
            <v>3.5839999999999996</v>
          </cell>
          <cell r="K53">
            <v>4.1900000000000004</v>
          </cell>
          <cell r="L53">
            <v>4.8600000000000003</v>
          </cell>
          <cell r="M53">
            <v>5.6499999999999995</v>
          </cell>
          <cell r="N53">
            <v>6.5739999999999998</v>
          </cell>
          <cell r="O53">
            <v>7.88</v>
          </cell>
          <cell r="P53">
            <v>9.0200000000000014</v>
          </cell>
        </row>
        <row r="54">
          <cell r="C54">
            <v>7.3999999999999996E-2</v>
          </cell>
          <cell r="D54">
            <v>0.309</v>
          </cell>
          <cell r="F54">
            <v>47</v>
          </cell>
          <cell r="G54">
            <v>2.3980000000000001</v>
          </cell>
          <cell r="H54">
            <v>2.754</v>
          </cell>
          <cell r="I54">
            <v>3.1760000000000002</v>
          </cell>
          <cell r="J54">
            <v>3.6379999999999999</v>
          </cell>
          <cell r="K54">
            <v>4.26</v>
          </cell>
          <cell r="L54">
            <v>4.9400000000000004</v>
          </cell>
          <cell r="M54">
            <v>5.75</v>
          </cell>
          <cell r="N54">
            <v>6.6980000000000004</v>
          </cell>
          <cell r="O54">
            <v>8.0399999999999991</v>
          </cell>
          <cell r="P54">
            <v>9.24</v>
          </cell>
        </row>
        <row r="55">
          <cell r="C55">
            <v>7.5999999999999998E-2</v>
          </cell>
          <cell r="D55">
            <v>0.312</v>
          </cell>
          <cell r="F55">
            <v>48</v>
          </cell>
          <cell r="G55">
            <v>2.4319999999999999</v>
          </cell>
          <cell r="H55">
            <v>2.7959999999999998</v>
          </cell>
          <cell r="I55">
            <v>3.2239999999999998</v>
          </cell>
          <cell r="J55">
            <v>3.6919999999999997</v>
          </cell>
          <cell r="K55">
            <v>4.33</v>
          </cell>
          <cell r="L55">
            <v>5.0199999999999996</v>
          </cell>
          <cell r="M55">
            <v>5.85</v>
          </cell>
          <cell r="N55">
            <v>6.8220000000000001</v>
          </cell>
          <cell r="O55">
            <v>8.1999999999999993</v>
          </cell>
          <cell r="P55">
            <v>9.4600000000000009</v>
          </cell>
        </row>
        <row r="56">
          <cell r="C56">
            <v>7.8E-2</v>
          </cell>
          <cell r="D56">
            <v>0.315</v>
          </cell>
          <cell r="F56">
            <v>49</v>
          </cell>
          <cell r="G56">
            <v>2.4660000000000002</v>
          </cell>
          <cell r="H56">
            <v>2.8380000000000001</v>
          </cell>
          <cell r="I56">
            <v>3.2719999999999998</v>
          </cell>
          <cell r="J56">
            <v>3.746</v>
          </cell>
          <cell r="K56">
            <v>4.3999999999999995</v>
          </cell>
          <cell r="L56">
            <v>5.0999999999999996</v>
          </cell>
          <cell r="M56">
            <v>5.95</v>
          </cell>
          <cell r="N56">
            <v>6.9460000000000006</v>
          </cell>
          <cell r="O56">
            <v>8.36</v>
          </cell>
          <cell r="P56">
            <v>9.68</v>
          </cell>
        </row>
        <row r="57">
          <cell r="C57">
            <v>0.08</v>
          </cell>
          <cell r="D57">
            <v>0.318</v>
          </cell>
          <cell r="F57">
            <v>50</v>
          </cell>
          <cell r="G57">
            <v>2.5</v>
          </cell>
          <cell r="H57">
            <v>2.88</v>
          </cell>
          <cell r="I57">
            <v>3.32</v>
          </cell>
          <cell r="J57">
            <v>3.8</v>
          </cell>
          <cell r="K57">
            <v>4.47</v>
          </cell>
          <cell r="L57">
            <v>5.18</v>
          </cell>
          <cell r="M57">
            <v>6.05</v>
          </cell>
          <cell r="N57">
            <v>7.07</v>
          </cell>
          <cell r="O57">
            <v>8.52</v>
          </cell>
          <cell r="P57">
            <v>9.9</v>
          </cell>
        </row>
        <row r="58">
          <cell r="C58">
            <v>8.2000000000000003E-2</v>
          </cell>
          <cell r="D58">
            <v>0.32</v>
          </cell>
          <cell r="F58">
            <v>51</v>
          </cell>
          <cell r="G58">
            <v>2.532</v>
          </cell>
          <cell r="H58">
            <v>2.9179999999999997</v>
          </cell>
          <cell r="I58">
            <v>3.3679999999999999</v>
          </cell>
          <cell r="J58">
            <v>3.8540000000000001</v>
          </cell>
          <cell r="K58">
            <v>4.54</v>
          </cell>
          <cell r="L58">
            <v>5.26</v>
          </cell>
          <cell r="M58">
            <v>6.1499999999999995</v>
          </cell>
          <cell r="N58">
            <v>7.194</v>
          </cell>
          <cell r="O58">
            <v>8.6959999999999997</v>
          </cell>
          <cell r="P58">
            <v>10.08</v>
          </cell>
        </row>
        <row r="59">
          <cell r="C59">
            <v>8.4000000000000005E-2</v>
          </cell>
          <cell r="D59">
            <v>0.32300000000000001</v>
          </cell>
          <cell r="F59">
            <v>52</v>
          </cell>
          <cell r="G59">
            <v>2.5640000000000001</v>
          </cell>
          <cell r="H59">
            <v>2.956</v>
          </cell>
          <cell r="I59">
            <v>3.4159999999999999</v>
          </cell>
          <cell r="J59">
            <v>3.9079999999999999</v>
          </cell>
          <cell r="K59">
            <v>4.6100000000000003</v>
          </cell>
          <cell r="L59">
            <v>5.34</v>
          </cell>
          <cell r="M59">
            <v>6.25</v>
          </cell>
          <cell r="N59">
            <v>7.3180000000000005</v>
          </cell>
          <cell r="O59">
            <v>8.8719999999999999</v>
          </cell>
          <cell r="P59">
            <v>10.26</v>
          </cell>
        </row>
        <row r="60">
          <cell r="C60">
            <v>8.5999999999999993E-2</v>
          </cell>
          <cell r="D60">
            <v>0.32600000000000001</v>
          </cell>
          <cell r="F60">
            <v>53</v>
          </cell>
          <cell r="G60">
            <v>2.5960000000000001</v>
          </cell>
          <cell r="H60">
            <v>2.9939999999999998</v>
          </cell>
          <cell r="I60">
            <v>3.464</v>
          </cell>
          <cell r="J60">
            <v>3.9620000000000002</v>
          </cell>
          <cell r="K60">
            <v>4.68</v>
          </cell>
          <cell r="L60">
            <v>5.42</v>
          </cell>
          <cell r="M60">
            <v>6.35</v>
          </cell>
          <cell r="N60">
            <v>7.4420000000000002</v>
          </cell>
          <cell r="O60">
            <v>9.048</v>
          </cell>
          <cell r="P60">
            <v>10.440000000000001</v>
          </cell>
        </row>
        <row r="61">
          <cell r="C61">
            <v>8.7999999999999995E-2</v>
          </cell>
          <cell r="D61">
            <v>0.32800000000000001</v>
          </cell>
          <cell r="F61">
            <v>54</v>
          </cell>
          <cell r="G61">
            <v>2.6280000000000001</v>
          </cell>
          <cell r="H61">
            <v>3.032</v>
          </cell>
          <cell r="I61">
            <v>3.512</v>
          </cell>
          <cell r="J61">
            <v>4.016</v>
          </cell>
          <cell r="K61">
            <v>4.75</v>
          </cell>
          <cell r="L61">
            <v>5.5</v>
          </cell>
          <cell r="M61">
            <v>6.45</v>
          </cell>
          <cell r="N61">
            <v>7.5660000000000007</v>
          </cell>
          <cell r="O61">
            <v>9.2240000000000002</v>
          </cell>
          <cell r="P61">
            <v>10.620000000000001</v>
          </cell>
        </row>
        <row r="62">
          <cell r="C62">
            <v>0.09</v>
          </cell>
          <cell r="D62">
            <v>0.33100000000000002</v>
          </cell>
          <cell r="F62">
            <v>55</v>
          </cell>
          <cell r="G62">
            <v>2.66</v>
          </cell>
          <cell r="H62">
            <v>3.07</v>
          </cell>
          <cell r="I62">
            <v>3.56</v>
          </cell>
          <cell r="J62">
            <v>4.07</v>
          </cell>
          <cell r="K62">
            <v>4.82</v>
          </cell>
          <cell r="L62">
            <v>5.58</v>
          </cell>
          <cell r="M62">
            <v>6.55</v>
          </cell>
          <cell r="N62">
            <v>7.69</v>
          </cell>
          <cell r="O62">
            <v>9.4</v>
          </cell>
          <cell r="P62">
            <v>10.8</v>
          </cell>
        </row>
        <row r="63">
          <cell r="C63">
            <v>9.1999999999999998E-2</v>
          </cell>
          <cell r="D63">
            <v>0.33300000000000002</v>
          </cell>
          <cell r="F63">
            <v>56</v>
          </cell>
          <cell r="G63">
            <v>2.694</v>
          </cell>
          <cell r="H63">
            <v>3.11</v>
          </cell>
          <cell r="I63">
            <v>3.6059999999999999</v>
          </cell>
          <cell r="J63">
            <v>4.1240000000000006</v>
          </cell>
          <cell r="K63">
            <v>4.8879999999999999</v>
          </cell>
          <cell r="L63">
            <v>5.66</v>
          </cell>
          <cell r="M63">
            <v>6.6499999999999995</v>
          </cell>
          <cell r="N63">
            <v>7.8140000000000001</v>
          </cell>
          <cell r="O63">
            <v>9.56</v>
          </cell>
          <cell r="P63">
            <v>11</v>
          </cell>
        </row>
        <row r="64">
          <cell r="C64">
            <v>9.4E-2</v>
          </cell>
          <cell r="D64">
            <v>0.33600000000000002</v>
          </cell>
          <cell r="F64">
            <v>57</v>
          </cell>
          <cell r="G64">
            <v>2.7280000000000002</v>
          </cell>
          <cell r="H64">
            <v>3.15</v>
          </cell>
          <cell r="I64">
            <v>3.6520000000000001</v>
          </cell>
          <cell r="J64">
            <v>4.1779999999999999</v>
          </cell>
          <cell r="K64">
            <v>4.9560000000000004</v>
          </cell>
          <cell r="L64">
            <v>5.74</v>
          </cell>
          <cell r="M64">
            <v>6.75</v>
          </cell>
          <cell r="N64">
            <v>7.9380000000000006</v>
          </cell>
          <cell r="O64">
            <v>9.7200000000000006</v>
          </cell>
          <cell r="P64">
            <v>11.200000000000001</v>
          </cell>
        </row>
        <row r="65">
          <cell r="C65">
            <v>9.6000000000000002E-2</v>
          </cell>
          <cell r="D65">
            <v>0.33800000000000002</v>
          </cell>
          <cell r="F65">
            <v>58</v>
          </cell>
          <cell r="G65">
            <v>2.762</v>
          </cell>
          <cell r="H65">
            <v>3.19</v>
          </cell>
          <cell r="I65">
            <v>3.698</v>
          </cell>
          <cell r="J65">
            <v>4.2320000000000002</v>
          </cell>
          <cell r="K65">
            <v>5.024</v>
          </cell>
          <cell r="L65">
            <v>5.82</v>
          </cell>
          <cell r="M65">
            <v>6.85</v>
          </cell>
          <cell r="N65">
            <v>8.0620000000000012</v>
          </cell>
          <cell r="O65">
            <v>9.879999999999999</v>
          </cell>
          <cell r="P65">
            <v>11.4</v>
          </cell>
        </row>
        <row r="66">
          <cell r="C66">
            <v>9.8000000000000004E-2</v>
          </cell>
          <cell r="D66">
            <v>0.34100000000000003</v>
          </cell>
          <cell r="F66">
            <v>59</v>
          </cell>
          <cell r="G66">
            <v>2.7960000000000003</v>
          </cell>
          <cell r="H66">
            <v>3.23</v>
          </cell>
          <cell r="I66">
            <v>3.7440000000000002</v>
          </cell>
          <cell r="J66">
            <v>4.2859999999999996</v>
          </cell>
          <cell r="K66">
            <v>5.0920000000000005</v>
          </cell>
          <cell r="L66">
            <v>5.9</v>
          </cell>
          <cell r="M66">
            <v>6.95</v>
          </cell>
          <cell r="N66">
            <v>8.1859999999999999</v>
          </cell>
          <cell r="O66">
            <v>10.039999999999999</v>
          </cell>
          <cell r="P66">
            <v>11.600000000000001</v>
          </cell>
        </row>
        <row r="67">
          <cell r="C67">
            <v>0.1</v>
          </cell>
          <cell r="D67">
            <v>0.34300000000000003</v>
          </cell>
          <cell r="F67">
            <v>60</v>
          </cell>
          <cell r="G67">
            <v>2.83</v>
          </cell>
          <cell r="H67">
            <v>3.27</v>
          </cell>
          <cell r="I67">
            <v>3.79</v>
          </cell>
          <cell r="J67">
            <v>4.34</v>
          </cell>
          <cell r="K67">
            <v>5.16</v>
          </cell>
          <cell r="L67">
            <v>5.98</v>
          </cell>
          <cell r="M67">
            <v>7.05</v>
          </cell>
          <cell r="N67">
            <v>8.31</v>
          </cell>
          <cell r="O67">
            <v>10.199999999999999</v>
          </cell>
          <cell r="P67">
            <v>11.8</v>
          </cell>
        </row>
        <row r="68">
          <cell r="C68">
            <v>0.105</v>
          </cell>
          <cell r="D68">
            <v>0.34899999999999998</v>
          </cell>
          <cell r="F68">
            <v>61</v>
          </cell>
          <cell r="G68">
            <v>2.8620000000000001</v>
          </cell>
          <cell r="H68">
            <v>3.3079999999999998</v>
          </cell>
          <cell r="I68">
            <v>3.8359999999999999</v>
          </cell>
          <cell r="J68">
            <v>4.3940000000000001</v>
          </cell>
          <cell r="K68">
            <v>5.2279999999999998</v>
          </cell>
          <cell r="L68">
            <v>6.0600000000000005</v>
          </cell>
          <cell r="M68">
            <v>7.1499999999999995</v>
          </cell>
          <cell r="N68">
            <v>8.4340000000000011</v>
          </cell>
          <cell r="O68">
            <v>10.36</v>
          </cell>
          <cell r="P68">
            <v>11.98</v>
          </cell>
        </row>
        <row r="69">
          <cell r="C69">
            <v>0.11</v>
          </cell>
          <cell r="D69">
            <v>0.35499999999999998</v>
          </cell>
          <cell r="F69">
            <v>62</v>
          </cell>
          <cell r="G69">
            <v>2.8940000000000001</v>
          </cell>
          <cell r="H69">
            <v>3.3460000000000001</v>
          </cell>
          <cell r="I69">
            <v>3.8819999999999997</v>
          </cell>
          <cell r="J69">
            <v>4.4480000000000004</v>
          </cell>
          <cell r="K69">
            <v>5.2960000000000003</v>
          </cell>
          <cell r="L69">
            <v>6.1400000000000006</v>
          </cell>
          <cell r="M69">
            <v>7.25</v>
          </cell>
          <cell r="N69">
            <v>8.5579999999999998</v>
          </cell>
          <cell r="O69">
            <v>10.52</v>
          </cell>
          <cell r="P69">
            <v>12.16</v>
          </cell>
        </row>
        <row r="70">
          <cell r="C70">
            <v>0.115</v>
          </cell>
          <cell r="D70">
            <v>0.36099999999999999</v>
          </cell>
          <cell r="F70">
            <v>63</v>
          </cell>
          <cell r="G70">
            <v>2.9260000000000002</v>
          </cell>
          <cell r="H70">
            <v>3.3839999999999999</v>
          </cell>
          <cell r="I70">
            <v>3.9279999999999999</v>
          </cell>
          <cell r="J70">
            <v>4.5019999999999998</v>
          </cell>
          <cell r="K70">
            <v>5.3639999999999999</v>
          </cell>
          <cell r="L70">
            <v>6.22</v>
          </cell>
          <cell r="M70">
            <v>7.35</v>
          </cell>
          <cell r="N70">
            <v>8.6820000000000004</v>
          </cell>
          <cell r="O70">
            <v>10.68</v>
          </cell>
          <cell r="P70">
            <v>12.34</v>
          </cell>
        </row>
        <row r="71">
          <cell r="C71">
            <v>0.12</v>
          </cell>
          <cell r="D71">
            <v>0.36699999999999999</v>
          </cell>
          <cell r="F71">
            <v>64</v>
          </cell>
          <cell r="G71">
            <v>2.9580000000000002</v>
          </cell>
          <cell r="H71">
            <v>3.4220000000000002</v>
          </cell>
          <cell r="I71">
            <v>3.9739999999999998</v>
          </cell>
          <cell r="J71">
            <v>4.556</v>
          </cell>
          <cell r="K71">
            <v>5.4320000000000004</v>
          </cell>
          <cell r="L71">
            <v>6.3</v>
          </cell>
          <cell r="M71">
            <v>7.45</v>
          </cell>
          <cell r="N71">
            <v>8.8059999999999992</v>
          </cell>
          <cell r="O71">
            <v>10.84</v>
          </cell>
          <cell r="P71">
            <v>12.52</v>
          </cell>
        </row>
        <row r="72">
          <cell r="C72">
            <v>0.125</v>
          </cell>
          <cell r="D72">
            <v>0.373</v>
          </cell>
          <cell r="F72">
            <v>65</v>
          </cell>
          <cell r="G72">
            <v>2.99</v>
          </cell>
          <cell r="H72">
            <v>3.46</v>
          </cell>
          <cell r="I72">
            <v>4.0199999999999996</v>
          </cell>
          <cell r="J72">
            <v>4.6100000000000003</v>
          </cell>
          <cell r="K72">
            <v>5.5</v>
          </cell>
          <cell r="L72">
            <v>6.38</v>
          </cell>
          <cell r="M72">
            <v>7.55</v>
          </cell>
          <cell r="N72">
            <v>8.93</v>
          </cell>
          <cell r="O72">
            <v>11</v>
          </cell>
          <cell r="P72">
            <v>12.7</v>
          </cell>
        </row>
        <row r="73">
          <cell r="C73">
            <v>0.13</v>
          </cell>
          <cell r="D73">
            <v>0.378</v>
          </cell>
          <cell r="F73">
            <v>66</v>
          </cell>
          <cell r="G73">
            <v>3.02</v>
          </cell>
          <cell r="H73">
            <v>3.4979999999999998</v>
          </cell>
          <cell r="I73">
            <v>4.0659999999999998</v>
          </cell>
          <cell r="J73">
            <v>4.6640000000000006</v>
          </cell>
          <cell r="K73">
            <v>5.5659999999999998</v>
          </cell>
          <cell r="L73">
            <v>6.46</v>
          </cell>
          <cell r="M73">
            <v>7.65</v>
          </cell>
          <cell r="N73">
            <v>9.0540000000000003</v>
          </cell>
          <cell r="O73">
            <v>11.14</v>
          </cell>
          <cell r="P73">
            <v>12.899999999999999</v>
          </cell>
        </row>
        <row r="74">
          <cell r="C74">
            <v>0.13500000000000001</v>
          </cell>
          <cell r="D74">
            <v>0.38400000000000001</v>
          </cell>
          <cell r="F74">
            <v>67</v>
          </cell>
          <cell r="G74">
            <v>3.0500000000000003</v>
          </cell>
          <cell r="H74">
            <v>3.536</v>
          </cell>
          <cell r="I74">
            <v>4.1120000000000001</v>
          </cell>
          <cell r="J74">
            <v>4.718</v>
          </cell>
          <cell r="K74">
            <v>5.6319999999999997</v>
          </cell>
          <cell r="L74">
            <v>6.54</v>
          </cell>
          <cell r="M74">
            <v>7.75</v>
          </cell>
          <cell r="N74">
            <v>9.1780000000000008</v>
          </cell>
          <cell r="O74">
            <v>11.28</v>
          </cell>
          <cell r="P74">
            <v>13.1</v>
          </cell>
        </row>
        <row r="75">
          <cell r="C75">
            <v>0.14000000000000001</v>
          </cell>
          <cell r="D75">
            <v>0.38900000000000001</v>
          </cell>
          <cell r="F75">
            <v>68</v>
          </cell>
          <cell r="G75">
            <v>3.08</v>
          </cell>
          <cell r="H75">
            <v>3.5739999999999998</v>
          </cell>
          <cell r="I75">
            <v>4.1579999999999995</v>
          </cell>
          <cell r="J75">
            <v>4.7720000000000002</v>
          </cell>
          <cell r="K75">
            <v>5.6980000000000004</v>
          </cell>
          <cell r="L75">
            <v>6.62</v>
          </cell>
          <cell r="M75">
            <v>7.8500000000000005</v>
          </cell>
          <cell r="N75">
            <v>9.3019999999999996</v>
          </cell>
          <cell r="O75">
            <v>11.42</v>
          </cell>
          <cell r="P75">
            <v>13.299999999999999</v>
          </cell>
        </row>
        <row r="76">
          <cell r="C76">
            <v>0.14499999999999999</v>
          </cell>
          <cell r="D76">
            <v>0.39400000000000002</v>
          </cell>
          <cell r="F76">
            <v>69</v>
          </cell>
          <cell r="G76">
            <v>3.1100000000000003</v>
          </cell>
          <cell r="H76">
            <v>3.6120000000000001</v>
          </cell>
          <cell r="I76">
            <v>4.2039999999999997</v>
          </cell>
          <cell r="J76">
            <v>4.8259999999999996</v>
          </cell>
          <cell r="K76">
            <v>5.7640000000000002</v>
          </cell>
          <cell r="L76">
            <v>6.7</v>
          </cell>
          <cell r="M76">
            <v>7.95</v>
          </cell>
          <cell r="N76">
            <v>9.4260000000000002</v>
          </cell>
          <cell r="O76">
            <v>11.559999999999999</v>
          </cell>
          <cell r="P76">
            <v>13.5</v>
          </cell>
        </row>
        <row r="77">
          <cell r="C77">
            <v>0.15</v>
          </cell>
          <cell r="D77">
            <v>0.39900000000000002</v>
          </cell>
          <cell r="F77">
            <v>70</v>
          </cell>
          <cell r="G77">
            <v>3.14</v>
          </cell>
          <cell r="H77">
            <v>3.65</v>
          </cell>
          <cell r="I77">
            <v>4.25</v>
          </cell>
          <cell r="J77">
            <v>4.88</v>
          </cell>
          <cell r="K77">
            <v>5.83</v>
          </cell>
          <cell r="L77">
            <v>6.78</v>
          </cell>
          <cell r="M77">
            <v>8.0500000000000007</v>
          </cell>
          <cell r="N77">
            <v>9.5500000000000007</v>
          </cell>
          <cell r="O77">
            <v>11.7</v>
          </cell>
          <cell r="P77">
            <v>13.7</v>
          </cell>
        </row>
        <row r="78">
          <cell r="C78">
            <v>0.155</v>
          </cell>
          <cell r="D78">
            <v>0.40500000000000003</v>
          </cell>
          <cell r="F78">
            <v>71</v>
          </cell>
          <cell r="G78">
            <v>3.1720000000000002</v>
          </cell>
          <cell r="H78">
            <v>3.6879999999999997</v>
          </cell>
          <cell r="I78">
            <v>4.2960000000000003</v>
          </cell>
          <cell r="J78">
            <v>4.9340000000000002</v>
          </cell>
          <cell r="K78">
            <v>5.8959999999999999</v>
          </cell>
          <cell r="L78">
            <v>6.86</v>
          </cell>
          <cell r="M78">
            <v>8.15</v>
          </cell>
          <cell r="N78">
            <v>9.6740000000000013</v>
          </cell>
          <cell r="O78">
            <v>11.86</v>
          </cell>
          <cell r="P78">
            <v>13.899999999999999</v>
          </cell>
        </row>
        <row r="79">
          <cell r="C79">
            <v>0.16</v>
          </cell>
          <cell r="D79">
            <v>0.41</v>
          </cell>
          <cell r="F79">
            <v>72</v>
          </cell>
          <cell r="G79">
            <v>3.2040000000000002</v>
          </cell>
          <cell r="H79">
            <v>3.726</v>
          </cell>
          <cell r="I79">
            <v>4.3420000000000005</v>
          </cell>
          <cell r="J79">
            <v>4.9880000000000004</v>
          </cell>
          <cell r="K79">
            <v>5.9619999999999997</v>
          </cell>
          <cell r="L79">
            <v>6.94</v>
          </cell>
          <cell r="M79">
            <v>8.25</v>
          </cell>
          <cell r="N79">
            <v>9.798</v>
          </cell>
          <cell r="O79">
            <v>12.02</v>
          </cell>
          <cell r="P79">
            <v>14.1</v>
          </cell>
        </row>
        <row r="80">
          <cell r="C80">
            <v>0.16500000000000001</v>
          </cell>
          <cell r="D80">
            <v>0.41499999999999998</v>
          </cell>
          <cell r="F80">
            <v>73</v>
          </cell>
          <cell r="G80">
            <v>3.2359999999999998</v>
          </cell>
          <cell r="H80">
            <v>3.7639999999999998</v>
          </cell>
          <cell r="I80">
            <v>4.3879999999999999</v>
          </cell>
          <cell r="J80">
            <v>5.0419999999999998</v>
          </cell>
          <cell r="K80">
            <v>6.0280000000000005</v>
          </cell>
          <cell r="L80">
            <v>7.02</v>
          </cell>
          <cell r="M80">
            <v>8.3500000000000014</v>
          </cell>
          <cell r="N80">
            <v>9.9220000000000006</v>
          </cell>
          <cell r="O80">
            <v>12.18</v>
          </cell>
          <cell r="P80">
            <v>14.299999999999999</v>
          </cell>
        </row>
        <row r="81">
          <cell r="C81">
            <v>0.17</v>
          </cell>
          <cell r="D81">
            <v>0.42</v>
          </cell>
          <cell r="F81">
            <v>74</v>
          </cell>
          <cell r="G81">
            <v>3.2679999999999998</v>
          </cell>
          <cell r="H81">
            <v>3.802</v>
          </cell>
          <cell r="I81">
            <v>4.4340000000000002</v>
          </cell>
          <cell r="J81">
            <v>5.0960000000000001</v>
          </cell>
          <cell r="K81">
            <v>6.0940000000000003</v>
          </cell>
          <cell r="L81">
            <v>7.1</v>
          </cell>
          <cell r="M81">
            <v>8.4500000000000011</v>
          </cell>
          <cell r="N81">
            <v>10.045999999999999</v>
          </cell>
          <cell r="O81">
            <v>12.34</v>
          </cell>
          <cell r="P81">
            <v>14.5</v>
          </cell>
        </row>
        <row r="82">
          <cell r="C82">
            <v>0.17499999999999999</v>
          </cell>
          <cell r="D82">
            <v>0.42499999999999999</v>
          </cell>
          <cell r="F82">
            <v>75</v>
          </cell>
          <cell r="G82">
            <v>3.3</v>
          </cell>
          <cell r="H82">
            <v>3.84</v>
          </cell>
          <cell r="I82">
            <v>4.4800000000000004</v>
          </cell>
          <cell r="J82">
            <v>5.15</v>
          </cell>
          <cell r="K82">
            <v>6.16</v>
          </cell>
          <cell r="L82">
            <v>7.18</v>
          </cell>
          <cell r="M82">
            <v>8.5500000000000007</v>
          </cell>
          <cell r="N82">
            <v>10.17</v>
          </cell>
          <cell r="O82">
            <v>12.5</v>
          </cell>
          <cell r="P82">
            <v>14.7</v>
          </cell>
        </row>
        <row r="83">
          <cell r="C83">
            <v>0.18</v>
          </cell>
          <cell r="D83">
            <v>0.43</v>
          </cell>
          <cell r="F83">
            <v>76</v>
          </cell>
          <cell r="G83">
            <v>3.33</v>
          </cell>
          <cell r="H83">
            <v>3.8759999999999999</v>
          </cell>
          <cell r="I83">
            <v>4.524</v>
          </cell>
          <cell r="J83">
            <v>5.2040000000000006</v>
          </cell>
          <cell r="K83">
            <v>6.226</v>
          </cell>
          <cell r="L83">
            <v>7.26</v>
          </cell>
          <cell r="M83">
            <v>8.652000000000001</v>
          </cell>
          <cell r="N83">
            <v>10.294</v>
          </cell>
          <cell r="O83">
            <v>12.68</v>
          </cell>
          <cell r="P83">
            <v>14.899999999999999</v>
          </cell>
        </row>
        <row r="84">
          <cell r="C84">
            <v>0.185</v>
          </cell>
          <cell r="D84">
            <v>0.435</v>
          </cell>
          <cell r="F84">
            <v>77</v>
          </cell>
          <cell r="G84">
            <v>3.36</v>
          </cell>
          <cell r="H84">
            <v>3.9119999999999999</v>
          </cell>
          <cell r="I84">
            <v>4.5680000000000005</v>
          </cell>
          <cell r="J84">
            <v>5.258</v>
          </cell>
          <cell r="K84">
            <v>6.2919999999999998</v>
          </cell>
          <cell r="L84">
            <v>7.34</v>
          </cell>
          <cell r="M84">
            <v>8.7540000000000013</v>
          </cell>
          <cell r="N84">
            <v>10.417999999999999</v>
          </cell>
          <cell r="O84">
            <v>12.86</v>
          </cell>
          <cell r="P84">
            <v>15.1</v>
          </cell>
        </row>
        <row r="85">
          <cell r="C85">
            <v>0.19</v>
          </cell>
          <cell r="D85">
            <v>0.439</v>
          </cell>
          <cell r="F85">
            <v>78</v>
          </cell>
          <cell r="G85">
            <v>3.39</v>
          </cell>
          <cell r="H85">
            <v>3.9479999999999995</v>
          </cell>
          <cell r="I85">
            <v>4.6120000000000001</v>
          </cell>
          <cell r="J85">
            <v>5.3120000000000003</v>
          </cell>
          <cell r="K85">
            <v>6.3580000000000005</v>
          </cell>
          <cell r="L85">
            <v>7.42</v>
          </cell>
          <cell r="M85">
            <v>8.8559999999999999</v>
          </cell>
          <cell r="N85">
            <v>10.542</v>
          </cell>
          <cell r="O85">
            <v>13.040000000000001</v>
          </cell>
          <cell r="P85">
            <v>15.299999999999999</v>
          </cell>
        </row>
        <row r="86">
          <cell r="C86">
            <v>0.19500000000000001</v>
          </cell>
          <cell r="D86">
            <v>0.44400000000000001</v>
          </cell>
          <cell r="F86">
            <v>79</v>
          </cell>
          <cell r="G86">
            <v>3.42</v>
          </cell>
          <cell r="H86">
            <v>3.9839999999999995</v>
          </cell>
          <cell r="I86">
            <v>4.6560000000000006</v>
          </cell>
          <cell r="J86">
            <v>5.3659999999999997</v>
          </cell>
          <cell r="K86">
            <v>6.4240000000000004</v>
          </cell>
          <cell r="L86">
            <v>7.5</v>
          </cell>
          <cell r="M86">
            <v>8.9580000000000002</v>
          </cell>
          <cell r="N86">
            <v>10.665999999999999</v>
          </cell>
          <cell r="O86">
            <v>13.22</v>
          </cell>
          <cell r="P86">
            <v>15.5</v>
          </cell>
        </row>
        <row r="87">
          <cell r="C87">
            <v>0.2</v>
          </cell>
          <cell r="D87">
            <v>0.44900000000000001</v>
          </cell>
          <cell r="F87">
            <v>80</v>
          </cell>
          <cell r="G87">
            <v>3.45</v>
          </cell>
          <cell r="H87">
            <v>4.0199999999999996</v>
          </cell>
          <cell r="I87">
            <v>4.7</v>
          </cell>
          <cell r="J87">
            <v>5.42</v>
          </cell>
          <cell r="K87">
            <v>6.49</v>
          </cell>
          <cell r="L87">
            <v>7.58</v>
          </cell>
          <cell r="M87">
            <v>9.06</v>
          </cell>
          <cell r="N87">
            <v>10.79</v>
          </cell>
          <cell r="O87">
            <v>13.4</v>
          </cell>
          <cell r="P87">
            <v>15.7</v>
          </cell>
        </row>
        <row r="88">
          <cell r="C88">
            <v>0.21</v>
          </cell>
          <cell r="D88">
            <v>0.45800000000000002</v>
          </cell>
          <cell r="F88">
            <v>81</v>
          </cell>
          <cell r="G88">
            <v>3.48</v>
          </cell>
          <cell r="H88">
            <v>4.056</v>
          </cell>
          <cell r="I88">
            <v>4.7439999999999998</v>
          </cell>
          <cell r="J88">
            <v>5.4740000000000002</v>
          </cell>
          <cell r="K88">
            <v>6.556</v>
          </cell>
          <cell r="L88">
            <v>7.66</v>
          </cell>
          <cell r="M88">
            <v>9.1620000000000008</v>
          </cell>
          <cell r="N88">
            <v>10.914</v>
          </cell>
          <cell r="O88">
            <v>13.56</v>
          </cell>
          <cell r="P88">
            <v>15.92</v>
          </cell>
        </row>
        <row r="89">
          <cell r="C89">
            <v>0.22</v>
          </cell>
          <cell r="D89">
            <v>0.46700000000000003</v>
          </cell>
          <cell r="F89">
            <v>82</v>
          </cell>
          <cell r="G89">
            <v>3.5100000000000002</v>
          </cell>
          <cell r="H89">
            <v>4.0919999999999996</v>
          </cell>
          <cell r="I89">
            <v>4.7880000000000003</v>
          </cell>
          <cell r="J89">
            <v>5.5280000000000005</v>
          </cell>
          <cell r="K89">
            <v>6.6219999999999999</v>
          </cell>
          <cell r="L89">
            <v>7.74</v>
          </cell>
          <cell r="M89">
            <v>9.2640000000000011</v>
          </cell>
          <cell r="N89">
            <v>11.038</v>
          </cell>
          <cell r="O89">
            <v>13.72</v>
          </cell>
          <cell r="P89">
            <v>16.14</v>
          </cell>
        </row>
        <row r="90">
          <cell r="C90">
            <v>0.23</v>
          </cell>
          <cell r="D90">
            <v>0.47599999999999998</v>
          </cell>
          <cell r="F90">
            <v>83</v>
          </cell>
          <cell r="G90">
            <v>3.54</v>
          </cell>
          <cell r="H90">
            <v>4.1280000000000001</v>
          </cell>
          <cell r="I90">
            <v>4.8319999999999999</v>
          </cell>
          <cell r="J90">
            <v>5.5819999999999999</v>
          </cell>
          <cell r="K90">
            <v>6.6880000000000006</v>
          </cell>
          <cell r="L90">
            <v>7.82</v>
          </cell>
          <cell r="M90">
            <v>9.3659999999999997</v>
          </cell>
          <cell r="N90">
            <v>11.161999999999999</v>
          </cell>
          <cell r="O90">
            <v>13.879999999999999</v>
          </cell>
          <cell r="P90">
            <v>16.36</v>
          </cell>
        </row>
        <row r="91">
          <cell r="C91">
            <v>0.24</v>
          </cell>
          <cell r="D91">
            <v>0.48499999999999999</v>
          </cell>
          <cell r="F91">
            <v>84</v>
          </cell>
          <cell r="G91">
            <v>3.5700000000000003</v>
          </cell>
          <cell r="H91">
            <v>4.1639999999999997</v>
          </cell>
          <cell r="I91">
            <v>4.8760000000000003</v>
          </cell>
          <cell r="J91">
            <v>5.6360000000000001</v>
          </cell>
          <cell r="K91">
            <v>6.7540000000000004</v>
          </cell>
          <cell r="L91">
            <v>7.9</v>
          </cell>
          <cell r="M91">
            <v>9.468</v>
          </cell>
          <cell r="N91">
            <v>11.286</v>
          </cell>
          <cell r="O91">
            <v>14.04</v>
          </cell>
          <cell r="P91">
            <v>16.580000000000002</v>
          </cell>
        </row>
        <row r="92">
          <cell r="C92">
            <v>0.25</v>
          </cell>
          <cell r="D92">
            <v>0.49299999999999999</v>
          </cell>
          <cell r="F92">
            <v>85</v>
          </cell>
          <cell r="G92">
            <v>3.6</v>
          </cell>
          <cell r="H92">
            <v>4.2</v>
          </cell>
          <cell r="I92">
            <v>4.92</v>
          </cell>
          <cell r="J92">
            <v>5.69</v>
          </cell>
          <cell r="K92">
            <v>6.82</v>
          </cell>
          <cell r="L92">
            <v>7.98</v>
          </cell>
          <cell r="M92">
            <v>9.57</v>
          </cell>
          <cell r="N92">
            <v>11.41</v>
          </cell>
          <cell r="O92">
            <v>14.2</v>
          </cell>
          <cell r="P92">
            <v>16.8</v>
          </cell>
        </row>
        <row r="93">
          <cell r="C93">
            <v>0.26</v>
          </cell>
          <cell r="D93">
            <v>0.502</v>
          </cell>
          <cell r="F93">
            <v>86</v>
          </cell>
          <cell r="G93">
            <v>3.63</v>
          </cell>
          <cell r="H93">
            <v>4.2359999999999998</v>
          </cell>
          <cell r="I93">
            <v>4.9639999999999995</v>
          </cell>
          <cell r="J93">
            <v>5.7440000000000007</v>
          </cell>
          <cell r="K93">
            <v>6.8860000000000001</v>
          </cell>
          <cell r="L93">
            <v>8.06</v>
          </cell>
          <cell r="M93">
            <v>9.6720000000000006</v>
          </cell>
          <cell r="N93">
            <v>11.536</v>
          </cell>
          <cell r="O93">
            <v>14.34</v>
          </cell>
          <cell r="P93">
            <v>16.98</v>
          </cell>
        </row>
        <row r="94">
          <cell r="C94">
            <v>0.27</v>
          </cell>
          <cell r="D94">
            <v>0.51</v>
          </cell>
          <cell r="F94">
            <v>87</v>
          </cell>
          <cell r="G94">
            <v>3.66</v>
          </cell>
          <cell r="H94">
            <v>4.2720000000000002</v>
          </cell>
          <cell r="I94">
            <v>5.008</v>
          </cell>
          <cell r="J94">
            <v>5.798</v>
          </cell>
          <cell r="K94">
            <v>6.952</v>
          </cell>
          <cell r="L94">
            <v>8.14</v>
          </cell>
          <cell r="M94">
            <v>9.7740000000000009</v>
          </cell>
          <cell r="N94">
            <v>11.661999999999999</v>
          </cell>
          <cell r="O94">
            <v>14.48</v>
          </cell>
          <cell r="P94">
            <v>17.16</v>
          </cell>
        </row>
        <row r="95">
          <cell r="C95">
            <v>0.28000000000000003</v>
          </cell>
          <cell r="D95">
            <v>0.51800000000000002</v>
          </cell>
          <cell r="F95">
            <v>88</v>
          </cell>
          <cell r="G95">
            <v>3.69</v>
          </cell>
          <cell r="H95">
            <v>4.3079999999999998</v>
          </cell>
          <cell r="I95">
            <v>5.0519999999999996</v>
          </cell>
          <cell r="J95">
            <v>5.8520000000000003</v>
          </cell>
          <cell r="K95">
            <v>7.0180000000000007</v>
          </cell>
          <cell r="L95">
            <v>8.2200000000000006</v>
          </cell>
          <cell r="M95">
            <v>9.8759999999999994</v>
          </cell>
          <cell r="N95">
            <v>11.788</v>
          </cell>
          <cell r="O95">
            <v>14.62</v>
          </cell>
          <cell r="P95">
            <v>17.34</v>
          </cell>
        </row>
        <row r="96">
          <cell r="C96">
            <v>0.28999999999999998</v>
          </cell>
          <cell r="D96">
            <v>0.52600000000000002</v>
          </cell>
          <cell r="F96">
            <v>89</v>
          </cell>
          <cell r="G96">
            <v>3.72</v>
          </cell>
          <cell r="H96">
            <v>4.3440000000000003</v>
          </cell>
          <cell r="I96">
            <v>5.0960000000000001</v>
          </cell>
          <cell r="J96">
            <v>5.9059999999999997</v>
          </cell>
          <cell r="K96">
            <v>7.0840000000000005</v>
          </cell>
          <cell r="L96">
            <v>8.3000000000000007</v>
          </cell>
          <cell r="M96">
            <v>9.9779999999999998</v>
          </cell>
          <cell r="N96">
            <v>11.914</v>
          </cell>
          <cell r="O96">
            <v>14.76</v>
          </cell>
          <cell r="P96">
            <v>17.52</v>
          </cell>
        </row>
        <row r="97">
          <cell r="C97">
            <v>0.3</v>
          </cell>
          <cell r="D97">
            <v>0.53400000000000003</v>
          </cell>
          <cell r="F97">
            <v>90</v>
          </cell>
          <cell r="G97">
            <v>3.75</v>
          </cell>
          <cell r="H97">
            <v>4.38</v>
          </cell>
          <cell r="I97">
            <v>5.14</v>
          </cell>
          <cell r="J97">
            <v>5.96</v>
          </cell>
          <cell r="K97">
            <v>7.15</v>
          </cell>
          <cell r="L97">
            <v>8.3800000000000008</v>
          </cell>
          <cell r="M97">
            <v>10.08</v>
          </cell>
          <cell r="N97">
            <v>12.04</v>
          </cell>
          <cell r="O97">
            <v>14.9</v>
          </cell>
          <cell r="P97">
            <v>17.7</v>
          </cell>
        </row>
        <row r="98">
          <cell r="C98">
            <v>0.31</v>
          </cell>
          <cell r="D98">
            <v>0.54200000000000004</v>
          </cell>
          <cell r="F98">
            <v>91</v>
          </cell>
          <cell r="G98">
            <v>3.78</v>
          </cell>
          <cell r="H98">
            <v>4.4159999999999995</v>
          </cell>
          <cell r="I98">
            <v>5.1840000000000002</v>
          </cell>
          <cell r="J98">
            <v>6.0140000000000002</v>
          </cell>
          <cell r="K98">
            <v>7.2160000000000002</v>
          </cell>
          <cell r="L98">
            <v>8.4600000000000009</v>
          </cell>
          <cell r="M98">
            <v>10.182</v>
          </cell>
          <cell r="N98">
            <v>12.165999999999999</v>
          </cell>
          <cell r="O98">
            <v>15.040000000000001</v>
          </cell>
          <cell r="P98">
            <v>17.88</v>
          </cell>
        </row>
        <row r="99">
          <cell r="C99">
            <v>0.32</v>
          </cell>
          <cell r="D99">
            <v>0.55000000000000004</v>
          </cell>
          <cell r="F99">
            <v>92</v>
          </cell>
          <cell r="G99">
            <v>3.81</v>
          </cell>
          <cell r="H99">
            <v>4.452</v>
          </cell>
          <cell r="I99">
            <v>5.2279999999999998</v>
          </cell>
          <cell r="J99">
            <v>6.0680000000000005</v>
          </cell>
          <cell r="K99">
            <v>7.282</v>
          </cell>
          <cell r="L99">
            <v>8.5400000000000009</v>
          </cell>
          <cell r="M99">
            <v>10.284000000000001</v>
          </cell>
          <cell r="N99">
            <v>12.292</v>
          </cell>
          <cell r="O99">
            <v>15.18</v>
          </cell>
          <cell r="P99">
            <v>18.059999999999999</v>
          </cell>
        </row>
        <row r="100">
          <cell r="C100">
            <v>0.33</v>
          </cell>
          <cell r="D100">
            <v>0.55800000000000005</v>
          </cell>
          <cell r="F100">
            <v>93</v>
          </cell>
          <cell r="G100">
            <v>3.84</v>
          </cell>
          <cell r="H100">
            <v>4.4879999999999995</v>
          </cell>
          <cell r="I100">
            <v>5.2720000000000002</v>
          </cell>
          <cell r="J100">
            <v>6.1219999999999999</v>
          </cell>
          <cell r="K100">
            <v>7.3480000000000008</v>
          </cell>
          <cell r="L100">
            <v>8.6199999999999992</v>
          </cell>
          <cell r="M100">
            <v>10.385999999999999</v>
          </cell>
          <cell r="N100">
            <v>12.417999999999999</v>
          </cell>
          <cell r="O100">
            <v>15.32</v>
          </cell>
          <cell r="P100">
            <v>18.240000000000002</v>
          </cell>
        </row>
        <row r="101">
          <cell r="C101">
            <v>0.34</v>
          </cell>
          <cell r="D101">
            <v>0.56499999999999995</v>
          </cell>
          <cell r="F101">
            <v>94</v>
          </cell>
          <cell r="G101">
            <v>3.87</v>
          </cell>
          <cell r="H101">
            <v>4.524</v>
          </cell>
          <cell r="I101">
            <v>5.3159999999999998</v>
          </cell>
          <cell r="J101">
            <v>6.1760000000000002</v>
          </cell>
          <cell r="K101">
            <v>7.4140000000000006</v>
          </cell>
          <cell r="L101">
            <v>8.6999999999999993</v>
          </cell>
          <cell r="M101">
            <v>10.488</v>
          </cell>
          <cell r="N101">
            <v>12.544</v>
          </cell>
          <cell r="O101">
            <v>15.459999999999999</v>
          </cell>
          <cell r="P101">
            <v>18.420000000000002</v>
          </cell>
        </row>
        <row r="102">
          <cell r="C102">
            <v>0.35</v>
          </cell>
          <cell r="D102">
            <v>0.57299999999999995</v>
          </cell>
          <cell r="F102">
            <v>95</v>
          </cell>
          <cell r="G102">
            <v>3.9</v>
          </cell>
          <cell r="H102">
            <v>4.5599999999999996</v>
          </cell>
          <cell r="I102">
            <v>5.36</v>
          </cell>
          <cell r="J102">
            <v>6.23</v>
          </cell>
          <cell r="K102">
            <v>7.48</v>
          </cell>
          <cell r="L102">
            <v>8.7799999999999994</v>
          </cell>
          <cell r="M102">
            <v>10.59</v>
          </cell>
          <cell r="N102">
            <v>12.67</v>
          </cell>
          <cell r="O102">
            <v>15.6</v>
          </cell>
          <cell r="P102">
            <v>18.600000000000001</v>
          </cell>
        </row>
        <row r="103">
          <cell r="C103">
            <v>0.36</v>
          </cell>
          <cell r="D103">
            <v>0.57999999999999996</v>
          </cell>
          <cell r="F103">
            <v>96</v>
          </cell>
          <cell r="G103">
            <v>3.9299999999999997</v>
          </cell>
          <cell r="H103">
            <v>4.5960000000000001</v>
          </cell>
          <cell r="I103">
            <v>5.4039999999999999</v>
          </cell>
          <cell r="J103">
            <v>6.2840000000000007</v>
          </cell>
          <cell r="K103">
            <v>7.5460000000000003</v>
          </cell>
          <cell r="L103">
            <v>8.86</v>
          </cell>
          <cell r="M103">
            <v>10.692</v>
          </cell>
          <cell r="N103">
            <v>12.795999999999999</v>
          </cell>
          <cell r="O103">
            <v>15.78</v>
          </cell>
          <cell r="P103">
            <v>18.8</v>
          </cell>
        </row>
        <row r="104">
          <cell r="C104">
            <v>0.37</v>
          </cell>
          <cell r="D104">
            <v>0.58799999999999997</v>
          </cell>
          <cell r="F104">
            <v>97</v>
          </cell>
          <cell r="G104">
            <v>3.96</v>
          </cell>
          <cell r="H104">
            <v>4.6319999999999997</v>
          </cell>
          <cell r="I104">
            <v>5.4480000000000004</v>
          </cell>
          <cell r="J104">
            <v>6.3380000000000001</v>
          </cell>
          <cell r="K104">
            <v>7.6120000000000001</v>
          </cell>
          <cell r="L104">
            <v>8.94</v>
          </cell>
          <cell r="M104">
            <v>10.794</v>
          </cell>
          <cell r="N104">
            <v>12.922000000000001</v>
          </cell>
          <cell r="O104">
            <v>15.959999999999999</v>
          </cell>
          <cell r="P104">
            <v>19</v>
          </cell>
        </row>
        <row r="105">
          <cell r="C105">
            <v>0.38</v>
          </cell>
          <cell r="D105">
            <v>0.59499999999999997</v>
          </cell>
          <cell r="F105">
            <v>98</v>
          </cell>
          <cell r="G105">
            <v>3.9899999999999998</v>
          </cell>
          <cell r="H105">
            <v>4.6680000000000001</v>
          </cell>
          <cell r="I105">
            <v>5.492</v>
          </cell>
          <cell r="J105">
            <v>6.3920000000000003</v>
          </cell>
          <cell r="K105">
            <v>7.6779999999999999</v>
          </cell>
          <cell r="L105">
            <v>9.02</v>
          </cell>
          <cell r="M105">
            <v>10.895999999999999</v>
          </cell>
          <cell r="N105">
            <v>13.048</v>
          </cell>
          <cell r="O105">
            <v>16.14</v>
          </cell>
          <cell r="P105">
            <v>19.200000000000003</v>
          </cell>
        </row>
        <row r="106">
          <cell r="C106">
            <v>0.39</v>
          </cell>
          <cell r="D106">
            <v>0.60199999999999998</v>
          </cell>
          <cell r="F106">
            <v>99</v>
          </cell>
          <cell r="G106">
            <v>4.0199999999999996</v>
          </cell>
          <cell r="H106">
            <v>4.7039999999999997</v>
          </cell>
          <cell r="I106">
            <v>5.5360000000000005</v>
          </cell>
          <cell r="J106">
            <v>6.4459999999999997</v>
          </cell>
          <cell r="K106">
            <v>7.7439999999999998</v>
          </cell>
          <cell r="L106">
            <v>9.1</v>
          </cell>
          <cell r="M106">
            <v>10.997999999999999</v>
          </cell>
          <cell r="N106">
            <v>13.174000000000001</v>
          </cell>
          <cell r="O106">
            <v>16.32</v>
          </cell>
          <cell r="P106">
            <v>19.400000000000002</v>
          </cell>
        </row>
        <row r="107">
          <cell r="C107">
            <v>0.4</v>
          </cell>
          <cell r="D107">
            <v>0.61</v>
          </cell>
          <cell r="F107">
            <v>100</v>
          </cell>
          <cell r="G107">
            <v>4.05</v>
          </cell>
          <cell r="H107">
            <v>4.74</v>
          </cell>
          <cell r="I107">
            <v>5.58</v>
          </cell>
          <cell r="J107">
            <v>6.5</v>
          </cell>
          <cell r="K107">
            <v>7.81</v>
          </cell>
          <cell r="L107">
            <v>9.18</v>
          </cell>
          <cell r="M107">
            <v>11.1</v>
          </cell>
          <cell r="N107">
            <v>13.3</v>
          </cell>
          <cell r="O107">
            <v>16.5</v>
          </cell>
          <cell r="P107">
            <v>19.600000000000001</v>
          </cell>
        </row>
        <row r="108">
          <cell r="C108">
            <v>0.41</v>
          </cell>
          <cell r="D108">
            <v>0.61699999999999999</v>
          </cell>
          <cell r="F108">
            <v>101</v>
          </cell>
          <cell r="G108">
            <v>4.08</v>
          </cell>
          <cell r="H108">
            <v>4.7759999999999998</v>
          </cell>
          <cell r="I108">
            <v>5.6239999999999997</v>
          </cell>
          <cell r="J108">
            <v>6.5540000000000003</v>
          </cell>
          <cell r="K108">
            <v>7.8759999999999994</v>
          </cell>
          <cell r="L108">
            <v>9.26</v>
          </cell>
          <cell r="M108">
            <v>11.202</v>
          </cell>
          <cell r="N108">
            <v>13.426</v>
          </cell>
          <cell r="O108">
            <v>16.64</v>
          </cell>
          <cell r="P108">
            <v>19.8</v>
          </cell>
        </row>
        <row r="109">
          <cell r="C109">
            <v>0.42</v>
          </cell>
          <cell r="D109">
            <v>0.624</v>
          </cell>
          <cell r="F109">
            <v>102</v>
          </cell>
          <cell r="G109">
            <v>4.1100000000000003</v>
          </cell>
          <cell r="H109">
            <v>4.8120000000000003</v>
          </cell>
          <cell r="I109">
            <v>5.6680000000000001</v>
          </cell>
          <cell r="J109">
            <v>6.6079999999999997</v>
          </cell>
          <cell r="K109">
            <v>7.9420000000000002</v>
          </cell>
          <cell r="L109">
            <v>9.34</v>
          </cell>
          <cell r="M109">
            <v>11.304</v>
          </cell>
          <cell r="N109">
            <v>13.552</v>
          </cell>
          <cell r="O109">
            <v>16.78</v>
          </cell>
          <cell r="P109">
            <v>20</v>
          </cell>
        </row>
        <row r="110">
          <cell r="C110">
            <v>0.43</v>
          </cell>
          <cell r="D110">
            <v>0.63100000000000001</v>
          </cell>
          <cell r="F110">
            <v>103</v>
          </cell>
          <cell r="G110">
            <v>4.1399999999999997</v>
          </cell>
          <cell r="H110">
            <v>4.8479999999999999</v>
          </cell>
          <cell r="I110">
            <v>5.7119999999999997</v>
          </cell>
          <cell r="J110">
            <v>6.6619999999999999</v>
          </cell>
          <cell r="K110">
            <v>8.0080000000000009</v>
          </cell>
          <cell r="L110">
            <v>9.42</v>
          </cell>
          <cell r="M110">
            <v>11.405999999999999</v>
          </cell>
          <cell r="N110">
            <v>13.678000000000001</v>
          </cell>
          <cell r="O110">
            <v>16.919999999999998</v>
          </cell>
          <cell r="P110">
            <v>20.200000000000003</v>
          </cell>
        </row>
        <row r="111">
          <cell r="C111">
            <v>0.44</v>
          </cell>
          <cell r="D111">
            <v>0.63800000000000001</v>
          </cell>
          <cell r="F111">
            <v>104</v>
          </cell>
          <cell r="G111">
            <v>4.17</v>
          </cell>
          <cell r="H111">
            <v>4.8840000000000003</v>
          </cell>
          <cell r="I111">
            <v>5.7560000000000002</v>
          </cell>
          <cell r="J111">
            <v>6.7159999999999993</v>
          </cell>
          <cell r="K111">
            <v>8.0739999999999998</v>
          </cell>
          <cell r="L111">
            <v>9.5</v>
          </cell>
          <cell r="M111">
            <v>11.507999999999999</v>
          </cell>
          <cell r="N111">
            <v>13.804</v>
          </cell>
          <cell r="O111">
            <v>17.059999999999999</v>
          </cell>
          <cell r="P111">
            <v>20.400000000000002</v>
          </cell>
        </row>
        <row r="112">
          <cell r="C112">
            <v>0.45</v>
          </cell>
          <cell r="D112">
            <v>0.64500000000000002</v>
          </cell>
          <cell r="F112">
            <v>105</v>
          </cell>
          <cell r="G112">
            <v>4.2</v>
          </cell>
          <cell r="H112">
            <v>4.92</v>
          </cell>
          <cell r="I112">
            <v>5.8</v>
          </cell>
          <cell r="J112">
            <v>6.77</v>
          </cell>
          <cell r="K112">
            <v>8.14</v>
          </cell>
          <cell r="L112">
            <v>9.58</v>
          </cell>
          <cell r="M112">
            <v>11.61</v>
          </cell>
          <cell r="N112">
            <v>13.93</v>
          </cell>
          <cell r="O112">
            <v>17.2</v>
          </cell>
          <cell r="P112">
            <v>20.6</v>
          </cell>
        </row>
        <row r="113">
          <cell r="C113">
            <v>0.46</v>
          </cell>
          <cell r="D113">
            <v>0.65200000000000002</v>
          </cell>
          <cell r="F113">
            <v>106</v>
          </cell>
          <cell r="G113">
            <v>4.2300000000000004</v>
          </cell>
          <cell r="H113">
            <v>4.9559999999999995</v>
          </cell>
          <cell r="I113">
            <v>5.8439999999999994</v>
          </cell>
          <cell r="J113">
            <v>6.8239999999999998</v>
          </cell>
          <cell r="K113">
            <v>8.2060000000000013</v>
          </cell>
          <cell r="L113">
            <v>9.6620000000000008</v>
          </cell>
          <cell r="M113">
            <v>11.712</v>
          </cell>
          <cell r="N113">
            <v>14.055999999999999</v>
          </cell>
          <cell r="O113">
            <v>17.36</v>
          </cell>
          <cell r="P113">
            <v>20.8</v>
          </cell>
        </row>
        <row r="114">
          <cell r="C114">
            <v>0.47</v>
          </cell>
          <cell r="D114">
            <v>0.65800000000000003</v>
          </cell>
          <cell r="F114">
            <v>107</v>
          </cell>
          <cell r="G114">
            <v>4.26</v>
          </cell>
          <cell r="H114">
            <v>4.992</v>
          </cell>
          <cell r="I114">
            <v>5.8879999999999999</v>
          </cell>
          <cell r="J114">
            <v>6.8780000000000001</v>
          </cell>
          <cell r="K114">
            <v>8.2720000000000002</v>
          </cell>
          <cell r="L114">
            <v>9.7439999999999998</v>
          </cell>
          <cell r="M114">
            <v>11.814</v>
          </cell>
          <cell r="N114">
            <v>14.182</v>
          </cell>
          <cell r="O114">
            <v>17.52</v>
          </cell>
          <cell r="P114">
            <v>21</v>
          </cell>
        </row>
        <row r="115">
          <cell r="C115">
            <v>0.48</v>
          </cell>
          <cell r="D115">
            <v>0.66500000000000004</v>
          </cell>
          <cell r="F115">
            <v>108</v>
          </cell>
          <cell r="G115">
            <v>4.29</v>
          </cell>
          <cell r="H115">
            <v>5.0279999999999996</v>
          </cell>
          <cell r="I115">
            <v>5.9319999999999995</v>
          </cell>
          <cell r="J115">
            <v>6.9319999999999995</v>
          </cell>
          <cell r="K115">
            <v>8.338000000000001</v>
          </cell>
          <cell r="L115">
            <v>9.8260000000000005</v>
          </cell>
          <cell r="M115">
            <v>11.915999999999999</v>
          </cell>
          <cell r="N115">
            <v>14.308</v>
          </cell>
          <cell r="O115">
            <v>17.68</v>
          </cell>
          <cell r="P115">
            <v>21.200000000000003</v>
          </cell>
        </row>
        <row r="116">
          <cell r="C116">
            <v>0.49</v>
          </cell>
          <cell r="D116">
            <v>0.67200000000000004</v>
          </cell>
          <cell r="F116">
            <v>109</v>
          </cell>
          <cell r="G116">
            <v>4.3199999999999994</v>
          </cell>
          <cell r="H116">
            <v>5.0640000000000001</v>
          </cell>
          <cell r="I116">
            <v>5.976</v>
          </cell>
          <cell r="J116">
            <v>6.9859999999999998</v>
          </cell>
          <cell r="K116">
            <v>8.4039999999999999</v>
          </cell>
          <cell r="L116">
            <v>9.9079999999999995</v>
          </cell>
          <cell r="M116">
            <v>12.017999999999999</v>
          </cell>
          <cell r="N116">
            <v>14.434000000000001</v>
          </cell>
          <cell r="O116">
            <v>17.84</v>
          </cell>
          <cell r="P116">
            <v>21.400000000000002</v>
          </cell>
        </row>
        <row r="117">
          <cell r="C117">
            <v>0.5</v>
          </cell>
          <cell r="D117">
            <v>0.67800000000000005</v>
          </cell>
          <cell r="F117">
            <v>110</v>
          </cell>
          <cell r="G117">
            <v>4.3499999999999996</v>
          </cell>
          <cell r="H117">
            <v>5.0999999999999996</v>
          </cell>
          <cell r="I117">
            <v>6.02</v>
          </cell>
          <cell r="J117">
            <v>7.04</v>
          </cell>
          <cell r="K117">
            <v>8.4700000000000006</v>
          </cell>
          <cell r="L117">
            <v>9.99</v>
          </cell>
          <cell r="M117">
            <v>12.12</v>
          </cell>
          <cell r="N117">
            <v>14.56</v>
          </cell>
          <cell r="O117">
            <v>18</v>
          </cell>
          <cell r="P117">
            <v>21.6</v>
          </cell>
        </row>
        <row r="118">
          <cell r="C118">
            <v>0.52</v>
          </cell>
          <cell r="D118">
            <v>0.69199999999999995</v>
          </cell>
          <cell r="F118">
            <v>111</v>
          </cell>
          <cell r="G118">
            <v>4.38</v>
          </cell>
          <cell r="H118">
            <v>5.1360000000000001</v>
          </cell>
          <cell r="I118">
            <v>6.0640000000000001</v>
          </cell>
          <cell r="J118">
            <v>7.0940000000000003</v>
          </cell>
          <cell r="K118">
            <v>8.5360000000000014</v>
          </cell>
          <cell r="L118">
            <v>10.072000000000001</v>
          </cell>
          <cell r="M118">
            <v>12.222</v>
          </cell>
          <cell r="N118">
            <v>14.686</v>
          </cell>
          <cell r="O118">
            <v>18.16</v>
          </cell>
          <cell r="P118">
            <v>21.8</v>
          </cell>
        </row>
        <row r="119">
          <cell r="C119">
            <v>0.54</v>
          </cell>
          <cell r="D119">
            <v>0.70399999999999996</v>
          </cell>
          <cell r="F119">
            <v>112</v>
          </cell>
          <cell r="G119">
            <v>4.41</v>
          </cell>
          <cell r="H119">
            <v>5.1719999999999997</v>
          </cell>
          <cell r="I119">
            <v>6.1079999999999997</v>
          </cell>
          <cell r="J119">
            <v>7.1479999999999997</v>
          </cell>
          <cell r="K119">
            <v>8.6020000000000003</v>
          </cell>
          <cell r="L119">
            <v>10.154</v>
          </cell>
          <cell r="M119">
            <v>12.324</v>
          </cell>
          <cell r="N119">
            <v>14.811999999999999</v>
          </cell>
          <cell r="O119">
            <v>18.32</v>
          </cell>
          <cell r="P119">
            <v>22</v>
          </cell>
        </row>
        <row r="120">
          <cell r="C120">
            <v>0.56000000000000005</v>
          </cell>
          <cell r="D120">
            <v>0.71699999999999997</v>
          </cell>
          <cell r="F120">
            <v>113</v>
          </cell>
          <cell r="G120">
            <v>4.4399999999999995</v>
          </cell>
          <cell r="H120">
            <v>5.2080000000000002</v>
          </cell>
          <cell r="I120">
            <v>6.1520000000000001</v>
          </cell>
          <cell r="J120">
            <v>7.202</v>
          </cell>
          <cell r="K120">
            <v>8.668000000000001</v>
          </cell>
          <cell r="L120">
            <v>10.236000000000001</v>
          </cell>
          <cell r="M120">
            <v>12.426</v>
          </cell>
          <cell r="N120">
            <v>14.938000000000001</v>
          </cell>
          <cell r="O120">
            <v>18.48</v>
          </cell>
          <cell r="P120">
            <v>22.200000000000003</v>
          </cell>
        </row>
        <row r="121">
          <cell r="C121">
            <v>0.57999999999999996</v>
          </cell>
          <cell r="D121">
            <v>0.73</v>
          </cell>
          <cell r="F121">
            <v>114</v>
          </cell>
          <cell r="G121">
            <v>4.47</v>
          </cell>
          <cell r="H121">
            <v>5.2439999999999998</v>
          </cell>
          <cell r="I121">
            <v>6.1959999999999997</v>
          </cell>
          <cell r="J121">
            <v>7.2559999999999993</v>
          </cell>
          <cell r="K121">
            <v>8.734</v>
          </cell>
          <cell r="L121">
            <v>10.318</v>
          </cell>
          <cell r="M121">
            <v>12.528</v>
          </cell>
          <cell r="N121">
            <v>15.064</v>
          </cell>
          <cell r="O121">
            <v>18.64</v>
          </cell>
          <cell r="P121">
            <v>22.400000000000002</v>
          </cell>
        </row>
        <row r="122">
          <cell r="C122">
            <v>0.6</v>
          </cell>
          <cell r="D122">
            <v>0.74199999999999999</v>
          </cell>
          <cell r="F122">
            <v>115</v>
          </cell>
          <cell r="G122">
            <v>4.5</v>
          </cell>
          <cell r="H122">
            <v>5.28</v>
          </cell>
          <cell r="I122">
            <v>6.24</v>
          </cell>
          <cell r="J122">
            <v>7.31</v>
          </cell>
          <cell r="K122">
            <v>8.8000000000000007</v>
          </cell>
          <cell r="L122">
            <v>10.4</v>
          </cell>
          <cell r="M122">
            <v>12.63</v>
          </cell>
          <cell r="N122">
            <v>15.19</v>
          </cell>
          <cell r="O122">
            <v>18.8</v>
          </cell>
          <cell r="P122">
            <v>22.6</v>
          </cell>
        </row>
        <row r="123">
          <cell r="C123">
            <v>0.62</v>
          </cell>
          <cell r="D123">
            <v>0.755</v>
          </cell>
          <cell r="F123">
            <v>116</v>
          </cell>
          <cell r="G123">
            <v>4.53</v>
          </cell>
          <cell r="H123">
            <v>5.3159999999999998</v>
          </cell>
          <cell r="I123">
            <v>6.2839999999999998</v>
          </cell>
          <cell r="J123">
            <v>7.3639999999999999</v>
          </cell>
          <cell r="K123">
            <v>8.8660000000000014</v>
          </cell>
          <cell r="L123">
            <v>10.482000000000001</v>
          </cell>
          <cell r="M123">
            <v>12.732000000000001</v>
          </cell>
          <cell r="N123">
            <v>15.325999999999999</v>
          </cell>
          <cell r="O123">
            <v>18.940000000000001</v>
          </cell>
          <cell r="P123">
            <v>22.8</v>
          </cell>
        </row>
        <row r="124">
          <cell r="C124">
            <v>0.64</v>
          </cell>
          <cell r="D124">
            <v>0.76700000000000002</v>
          </cell>
          <cell r="F124">
            <v>117</v>
          </cell>
          <cell r="G124">
            <v>4.5600000000000005</v>
          </cell>
          <cell r="H124">
            <v>5.3520000000000003</v>
          </cell>
          <cell r="I124">
            <v>6.3280000000000003</v>
          </cell>
          <cell r="J124">
            <v>7.4180000000000001</v>
          </cell>
          <cell r="K124">
            <v>8.9320000000000004</v>
          </cell>
          <cell r="L124">
            <v>10.564</v>
          </cell>
          <cell r="M124">
            <v>12.834000000000001</v>
          </cell>
          <cell r="N124">
            <v>15.462</v>
          </cell>
          <cell r="O124">
            <v>19.080000000000002</v>
          </cell>
          <cell r="P124">
            <v>23</v>
          </cell>
        </row>
        <row r="125">
          <cell r="C125">
            <v>0.66</v>
          </cell>
          <cell r="D125">
            <v>0.77900000000000003</v>
          </cell>
          <cell r="F125">
            <v>118</v>
          </cell>
          <cell r="G125">
            <v>4.59</v>
          </cell>
          <cell r="H125">
            <v>5.3879999999999999</v>
          </cell>
          <cell r="I125">
            <v>6.3719999999999999</v>
          </cell>
          <cell r="J125">
            <v>7.4719999999999995</v>
          </cell>
          <cell r="K125">
            <v>8.9980000000000011</v>
          </cell>
          <cell r="L125">
            <v>10.646000000000001</v>
          </cell>
          <cell r="M125">
            <v>12.936</v>
          </cell>
          <cell r="N125">
            <v>15.597999999999999</v>
          </cell>
          <cell r="O125">
            <v>19.22</v>
          </cell>
          <cell r="P125">
            <v>23.200000000000003</v>
          </cell>
        </row>
        <row r="126">
          <cell r="C126">
            <v>0.68</v>
          </cell>
          <cell r="D126">
            <v>0.79100000000000004</v>
          </cell>
          <cell r="F126">
            <v>119</v>
          </cell>
          <cell r="G126">
            <v>4.62</v>
          </cell>
          <cell r="H126">
            <v>5.4240000000000004</v>
          </cell>
          <cell r="I126">
            <v>6.4160000000000004</v>
          </cell>
          <cell r="J126">
            <v>7.5259999999999998</v>
          </cell>
          <cell r="K126">
            <v>9.0640000000000001</v>
          </cell>
          <cell r="L126">
            <v>10.728</v>
          </cell>
          <cell r="M126">
            <v>13.038</v>
          </cell>
          <cell r="N126">
            <v>15.734</v>
          </cell>
          <cell r="O126">
            <v>19.36</v>
          </cell>
          <cell r="P126">
            <v>23.400000000000002</v>
          </cell>
        </row>
        <row r="127">
          <cell r="C127">
            <v>0.7</v>
          </cell>
          <cell r="D127">
            <v>0.80300000000000005</v>
          </cell>
          <cell r="F127">
            <v>120</v>
          </cell>
          <cell r="G127">
            <v>4.6500000000000004</v>
          </cell>
          <cell r="H127">
            <v>5.46</v>
          </cell>
          <cell r="I127">
            <v>6.46</v>
          </cell>
          <cell r="J127">
            <v>7.58</v>
          </cell>
          <cell r="K127">
            <v>9.1300000000000008</v>
          </cell>
          <cell r="L127">
            <v>10.81</v>
          </cell>
          <cell r="M127">
            <v>13.14</v>
          </cell>
          <cell r="N127">
            <v>15.87</v>
          </cell>
          <cell r="O127">
            <v>19.5</v>
          </cell>
          <cell r="P127">
            <v>23.6</v>
          </cell>
        </row>
        <row r="128">
          <cell r="C128">
            <v>0.72</v>
          </cell>
          <cell r="D128">
            <v>0.81499999999999995</v>
          </cell>
          <cell r="F128">
            <v>121</v>
          </cell>
          <cell r="G128">
            <v>4.6800000000000006</v>
          </cell>
          <cell r="H128">
            <v>5.4959999999999996</v>
          </cell>
          <cell r="I128">
            <v>6.5039999999999996</v>
          </cell>
          <cell r="J128">
            <v>7.6340000000000003</v>
          </cell>
          <cell r="K128">
            <v>9.1960000000000015</v>
          </cell>
          <cell r="L128">
            <v>10.892000000000001</v>
          </cell>
          <cell r="M128">
            <v>13.242000000000001</v>
          </cell>
          <cell r="N128">
            <v>15.985999999999999</v>
          </cell>
          <cell r="O128">
            <v>19.64</v>
          </cell>
          <cell r="P128">
            <v>23.8</v>
          </cell>
        </row>
        <row r="129">
          <cell r="C129">
            <v>0.74</v>
          </cell>
          <cell r="D129">
            <v>0.82599999999999996</v>
          </cell>
          <cell r="F129">
            <v>122</v>
          </cell>
          <cell r="G129">
            <v>4.71</v>
          </cell>
          <cell r="H129">
            <v>5.532</v>
          </cell>
          <cell r="I129">
            <v>6.548</v>
          </cell>
          <cell r="J129">
            <v>7.6879999999999997</v>
          </cell>
          <cell r="K129">
            <v>9.2620000000000005</v>
          </cell>
          <cell r="L129">
            <v>10.974</v>
          </cell>
          <cell r="M129">
            <v>13.344000000000001</v>
          </cell>
          <cell r="N129">
            <v>16.102</v>
          </cell>
          <cell r="O129">
            <v>19.78</v>
          </cell>
          <cell r="P129">
            <v>24</v>
          </cell>
        </row>
        <row r="130">
          <cell r="C130">
            <v>0.76</v>
          </cell>
          <cell r="D130">
            <v>0.83799999999999997</v>
          </cell>
          <cell r="F130">
            <v>123</v>
          </cell>
          <cell r="G130">
            <v>4.74</v>
          </cell>
          <cell r="H130">
            <v>5.5679999999999996</v>
          </cell>
          <cell r="I130">
            <v>6.5919999999999996</v>
          </cell>
          <cell r="J130">
            <v>7.742</v>
          </cell>
          <cell r="K130">
            <v>9.3280000000000012</v>
          </cell>
          <cell r="L130">
            <v>11.056000000000001</v>
          </cell>
          <cell r="M130">
            <v>13.446</v>
          </cell>
          <cell r="N130">
            <v>16.218</v>
          </cell>
          <cell r="O130">
            <v>19.919999999999998</v>
          </cell>
          <cell r="P130">
            <v>24.200000000000003</v>
          </cell>
        </row>
        <row r="131">
          <cell r="C131">
            <v>0.78</v>
          </cell>
          <cell r="D131">
            <v>0.84899999999999998</v>
          </cell>
          <cell r="F131">
            <v>124</v>
          </cell>
          <cell r="G131">
            <v>4.7699999999999996</v>
          </cell>
          <cell r="H131">
            <v>5.6040000000000001</v>
          </cell>
          <cell r="I131">
            <v>6.6360000000000001</v>
          </cell>
          <cell r="J131">
            <v>7.7959999999999994</v>
          </cell>
          <cell r="K131">
            <v>9.3940000000000001</v>
          </cell>
          <cell r="L131">
            <v>11.138</v>
          </cell>
          <cell r="M131">
            <v>13.548</v>
          </cell>
          <cell r="N131">
            <v>16.334</v>
          </cell>
          <cell r="O131">
            <v>20.059999999999999</v>
          </cell>
          <cell r="P131">
            <v>24.400000000000002</v>
          </cell>
        </row>
        <row r="132">
          <cell r="C132">
            <v>0.8</v>
          </cell>
          <cell r="D132">
            <v>0.86</v>
          </cell>
          <cell r="F132">
            <v>125</v>
          </cell>
          <cell r="G132">
            <v>4.8</v>
          </cell>
          <cell r="H132">
            <v>5.64</v>
          </cell>
          <cell r="I132">
            <v>6.68</v>
          </cell>
          <cell r="J132">
            <v>7.85</v>
          </cell>
          <cell r="K132">
            <v>9.4600000000000009</v>
          </cell>
          <cell r="L132">
            <v>11.22</v>
          </cell>
          <cell r="M132">
            <v>13.65</v>
          </cell>
          <cell r="N132">
            <v>16.45</v>
          </cell>
          <cell r="O132">
            <v>20.2</v>
          </cell>
          <cell r="P132">
            <v>24.6</v>
          </cell>
        </row>
        <row r="133">
          <cell r="C133">
            <v>0.82</v>
          </cell>
          <cell r="D133">
            <v>0.872</v>
          </cell>
          <cell r="F133">
            <v>126</v>
          </cell>
          <cell r="G133">
            <v>4.83</v>
          </cell>
          <cell r="H133">
            <v>5.6760000000000002</v>
          </cell>
          <cell r="I133">
            <v>6.7240000000000002</v>
          </cell>
          <cell r="J133">
            <v>7.9039999999999999</v>
          </cell>
          <cell r="K133">
            <v>9.5259999999999998</v>
          </cell>
          <cell r="L133">
            <v>11.302000000000001</v>
          </cell>
          <cell r="M133">
            <v>13.752000000000001</v>
          </cell>
          <cell r="N133">
            <v>16.576000000000001</v>
          </cell>
          <cell r="O133">
            <v>20.36</v>
          </cell>
          <cell r="P133">
            <v>24.78</v>
          </cell>
        </row>
        <row r="134">
          <cell r="C134">
            <v>0.84</v>
          </cell>
          <cell r="D134">
            <v>0.88300000000000001</v>
          </cell>
          <cell r="F134">
            <v>127</v>
          </cell>
          <cell r="G134">
            <v>4.8600000000000003</v>
          </cell>
          <cell r="H134">
            <v>5.7119999999999997</v>
          </cell>
          <cell r="I134">
            <v>6.7679999999999998</v>
          </cell>
          <cell r="J134">
            <v>7.9579999999999993</v>
          </cell>
          <cell r="K134">
            <v>9.5920000000000005</v>
          </cell>
          <cell r="L134">
            <v>11.384</v>
          </cell>
          <cell r="M134">
            <v>13.854000000000001</v>
          </cell>
          <cell r="N134">
            <v>16.701999999999998</v>
          </cell>
          <cell r="O134">
            <v>20.52</v>
          </cell>
          <cell r="P134">
            <v>24.96</v>
          </cell>
        </row>
        <row r="135">
          <cell r="C135">
            <v>0.86</v>
          </cell>
          <cell r="D135">
            <v>0.89400000000000002</v>
          </cell>
          <cell r="F135">
            <v>128</v>
          </cell>
          <cell r="G135">
            <v>4.8899999999999997</v>
          </cell>
          <cell r="H135">
            <v>5.7480000000000002</v>
          </cell>
          <cell r="I135">
            <v>6.8120000000000003</v>
          </cell>
          <cell r="J135">
            <v>8.0119999999999987</v>
          </cell>
          <cell r="K135">
            <v>9.6579999999999995</v>
          </cell>
          <cell r="L135">
            <v>11.466000000000001</v>
          </cell>
          <cell r="M135">
            <v>13.956</v>
          </cell>
          <cell r="N135">
            <v>16.827999999999999</v>
          </cell>
          <cell r="O135">
            <v>20.68</v>
          </cell>
          <cell r="P135">
            <v>25.14</v>
          </cell>
        </row>
        <row r="136">
          <cell r="C136">
            <v>0.88</v>
          </cell>
          <cell r="D136">
            <v>0.90500000000000003</v>
          </cell>
          <cell r="F136">
            <v>129</v>
          </cell>
          <cell r="G136">
            <v>4.92</v>
          </cell>
          <cell r="H136">
            <v>5.7839999999999998</v>
          </cell>
          <cell r="I136">
            <v>6.8559999999999999</v>
          </cell>
          <cell r="J136">
            <v>8.0659999999999989</v>
          </cell>
          <cell r="K136">
            <v>9.7240000000000002</v>
          </cell>
          <cell r="L136">
            <v>11.548</v>
          </cell>
          <cell r="M136">
            <v>14.058</v>
          </cell>
          <cell r="N136">
            <v>16.953999999999997</v>
          </cell>
          <cell r="O136">
            <v>20.84</v>
          </cell>
          <cell r="P136">
            <v>25.32</v>
          </cell>
        </row>
        <row r="137">
          <cell r="C137">
            <v>0.9</v>
          </cell>
          <cell r="D137">
            <v>0.91600000000000004</v>
          </cell>
          <cell r="F137">
            <v>130</v>
          </cell>
          <cell r="G137">
            <v>4.95</v>
          </cell>
          <cell r="H137">
            <v>5.82</v>
          </cell>
          <cell r="I137">
            <v>6.9</v>
          </cell>
          <cell r="J137">
            <v>8.1199999999999992</v>
          </cell>
          <cell r="K137">
            <v>9.7899999999999991</v>
          </cell>
          <cell r="L137">
            <v>11.63</v>
          </cell>
          <cell r="M137">
            <v>14.16</v>
          </cell>
          <cell r="N137">
            <v>17.079999999999998</v>
          </cell>
          <cell r="O137">
            <v>21</v>
          </cell>
          <cell r="P137">
            <v>25.5</v>
          </cell>
        </row>
        <row r="138">
          <cell r="C138">
            <v>0.92</v>
          </cell>
          <cell r="D138">
            <v>0.92700000000000005</v>
          </cell>
          <cell r="F138">
            <v>131</v>
          </cell>
          <cell r="G138">
            <v>4.9800000000000004</v>
          </cell>
          <cell r="H138">
            <v>5.8559999999999999</v>
          </cell>
          <cell r="I138">
            <v>6.944</v>
          </cell>
          <cell r="J138">
            <v>8.1739999999999995</v>
          </cell>
          <cell r="K138">
            <v>9.8559999999999999</v>
          </cell>
          <cell r="L138">
            <v>11.712</v>
          </cell>
          <cell r="M138">
            <v>14.262</v>
          </cell>
          <cell r="N138">
            <v>17.206</v>
          </cell>
          <cell r="O138">
            <v>21.18</v>
          </cell>
          <cell r="P138">
            <v>25.7</v>
          </cell>
        </row>
        <row r="139">
          <cell r="C139">
            <v>0.94</v>
          </cell>
          <cell r="D139">
            <v>0.93700000000000006</v>
          </cell>
          <cell r="F139">
            <v>132</v>
          </cell>
          <cell r="G139">
            <v>5.01</v>
          </cell>
          <cell r="H139">
            <v>5.8920000000000003</v>
          </cell>
          <cell r="I139">
            <v>6.9880000000000004</v>
          </cell>
          <cell r="J139">
            <v>8.2279999999999998</v>
          </cell>
          <cell r="K139">
            <v>9.9219999999999988</v>
          </cell>
          <cell r="L139">
            <v>11.794</v>
          </cell>
          <cell r="M139">
            <v>14.364000000000001</v>
          </cell>
          <cell r="N139">
            <v>17.332000000000001</v>
          </cell>
          <cell r="O139">
            <v>21.36</v>
          </cell>
          <cell r="P139">
            <v>25.9</v>
          </cell>
        </row>
        <row r="140">
          <cell r="C140">
            <v>0.96</v>
          </cell>
          <cell r="D140">
            <v>0.94799999999999995</v>
          </cell>
          <cell r="F140">
            <v>133</v>
          </cell>
          <cell r="G140">
            <v>5.04</v>
          </cell>
          <cell r="H140">
            <v>5.9279999999999999</v>
          </cell>
          <cell r="I140">
            <v>7.032</v>
          </cell>
          <cell r="J140">
            <v>8.282</v>
          </cell>
          <cell r="K140">
            <v>9.9879999999999995</v>
          </cell>
          <cell r="L140">
            <v>11.875999999999999</v>
          </cell>
          <cell r="M140">
            <v>14.465999999999999</v>
          </cell>
          <cell r="N140">
            <v>17.457999999999998</v>
          </cell>
          <cell r="O140">
            <v>21.54</v>
          </cell>
          <cell r="P140">
            <v>26.1</v>
          </cell>
        </row>
        <row r="141">
          <cell r="C141">
            <v>0.98</v>
          </cell>
          <cell r="D141">
            <v>0.95899999999999996</v>
          </cell>
          <cell r="F141">
            <v>134</v>
          </cell>
          <cell r="G141">
            <v>5.0699999999999994</v>
          </cell>
          <cell r="H141">
            <v>5.9640000000000004</v>
          </cell>
          <cell r="I141">
            <v>7.0760000000000005</v>
          </cell>
          <cell r="J141">
            <v>8.3360000000000003</v>
          </cell>
          <cell r="K141">
            <v>10.053999999999998</v>
          </cell>
          <cell r="L141">
            <v>11.958</v>
          </cell>
          <cell r="M141">
            <v>14.568</v>
          </cell>
          <cell r="N141">
            <v>17.584</v>
          </cell>
          <cell r="O141">
            <v>21.72</v>
          </cell>
          <cell r="P141">
            <v>26.3</v>
          </cell>
        </row>
        <row r="142">
          <cell r="C142">
            <v>1</v>
          </cell>
          <cell r="D142">
            <v>0.96899999999999997</v>
          </cell>
          <cell r="F142">
            <v>135</v>
          </cell>
          <cell r="G142">
            <v>5.0999999999999996</v>
          </cell>
          <cell r="H142">
            <v>6</v>
          </cell>
          <cell r="I142">
            <v>7.12</v>
          </cell>
          <cell r="J142">
            <v>8.39</v>
          </cell>
          <cell r="K142">
            <v>10.119999999999999</v>
          </cell>
          <cell r="L142">
            <v>12.04</v>
          </cell>
          <cell r="M142">
            <v>14.67</v>
          </cell>
          <cell r="N142">
            <v>17.71</v>
          </cell>
          <cell r="O142">
            <v>21.9</v>
          </cell>
          <cell r="P142">
            <v>26.5</v>
          </cell>
        </row>
        <row r="143">
          <cell r="C143">
            <v>1.05</v>
          </cell>
          <cell r="D143">
            <v>0.995</v>
          </cell>
          <cell r="F143">
            <v>136</v>
          </cell>
          <cell r="G143">
            <v>5.13</v>
          </cell>
          <cell r="H143">
            <v>6.0359999999999996</v>
          </cell>
          <cell r="I143">
            <v>7.1639999999999997</v>
          </cell>
          <cell r="J143">
            <v>8.4440000000000008</v>
          </cell>
          <cell r="K143">
            <v>10.186</v>
          </cell>
          <cell r="L143">
            <v>12.122</v>
          </cell>
          <cell r="M143">
            <v>14.772</v>
          </cell>
          <cell r="N143">
            <v>17.836000000000002</v>
          </cell>
          <cell r="O143">
            <v>22.06</v>
          </cell>
          <cell r="P143">
            <v>26.7</v>
          </cell>
        </row>
        <row r="144">
          <cell r="C144">
            <v>1.1000000000000001</v>
          </cell>
          <cell r="D144">
            <v>1.0209999999999999</v>
          </cell>
          <cell r="F144">
            <v>137</v>
          </cell>
          <cell r="G144">
            <v>5.16</v>
          </cell>
          <cell r="H144">
            <v>6.0720000000000001</v>
          </cell>
          <cell r="I144">
            <v>7.2080000000000002</v>
          </cell>
          <cell r="J144">
            <v>8.4980000000000011</v>
          </cell>
          <cell r="K144">
            <v>10.251999999999999</v>
          </cell>
          <cell r="L144">
            <v>12.203999999999999</v>
          </cell>
          <cell r="M144">
            <v>14.874000000000001</v>
          </cell>
          <cell r="N144">
            <v>17.962</v>
          </cell>
          <cell r="O144">
            <v>22.22</v>
          </cell>
          <cell r="P144">
            <v>26.9</v>
          </cell>
        </row>
        <row r="145">
          <cell r="C145">
            <v>1.1499999999999999</v>
          </cell>
          <cell r="D145">
            <v>1.046</v>
          </cell>
          <cell r="F145">
            <v>138</v>
          </cell>
          <cell r="G145">
            <v>5.1899999999999995</v>
          </cell>
          <cell r="H145">
            <v>6.1079999999999997</v>
          </cell>
          <cell r="I145">
            <v>7.2519999999999998</v>
          </cell>
          <cell r="J145">
            <v>8.5519999999999996</v>
          </cell>
          <cell r="K145">
            <v>10.318</v>
          </cell>
          <cell r="L145">
            <v>12.286</v>
          </cell>
          <cell r="M145">
            <v>14.975999999999999</v>
          </cell>
          <cell r="N145">
            <v>18.088000000000001</v>
          </cell>
          <cell r="O145">
            <v>22.38</v>
          </cell>
          <cell r="P145">
            <v>27.1</v>
          </cell>
        </row>
        <row r="146">
          <cell r="C146">
            <v>1.2</v>
          </cell>
          <cell r="D146">
            <v>1.071</v>
          </cell>
          <cell r="F146">
            <v>139</v>
          </cell>
          <cell r="G146">
            <v>5.22</v>
          </cell>
          <cell r="H146">
            <v>6.1440000000000001</v>
          </cell>
          <cell r="I146">
            <v>7.2960000000000003</v>
          </cell>
          <cell r="J146">
            <v>8.6059999999999999</v>
          </cell>
          <cell r="K146">
            <v>10.383999999999999</v>
          </cell>
          <cell r="L146">
            <v>12.367999999999999</v>
          </cell>
          <cell r="M146">
            <v>15.077999999999999</v>
          </cell>
          <cell r="N146">
            <v>18.213999999999999</v>
          </cell>
          <cell r="O146">
            <v>22.54</v>
          </cell>
          <cell r="P146">
            <v>27.3</v>
          </cell>
        </row>
        <row r="147">
          <cell r="C147">
            <v>1.25</v>
          </cell>
          <cell r="D147">
            <v>1.0960000000000001</v>
          </cell>
          <cell r="F147">
            <v>140</v>
          </cell>
          <cell r="G147">
            <v>5.25</v>
          </cell>
          <cell r="H147">
            <v>6.18</v>
          </cell>
          <cell r="I147">
            <v>7.34</v>
          </cell>
          <cell r="J147">
            <v>8.66</v>
          </cell>
          <cell r="K147">
            <v>10.45</v>
          </cell>
          <cell r="L147">
            <v>12.45</v>
          </cell>
          <cell r="M147">
            <v>15.18</v>
          </cell>
          <cell r="N147">
            <v>18.34</v>
          </cell>
          <cell r="O147">
            <v>22.7</v>
          </cell>
          <cell r="P147">
            <v>27.5</v>
          </cell>
        </row>
        <row r="148">
          <cell r="C148">
            <v>1.3</v>
          </cell>
          <cell r="D148">
            <v>1.1200000000000001</v>
          </cell>
          <cell r="F148">
            <v>141</v>
          </cell>
          <cell r="G148">
            <v>5.2779999999999996</v>
          </cell>
          <cell r="H148">
            <v>6.2160000000000002</v>
          </cell>
          <cell r="I148">
            <v>7.3839999999999995</v>
          </cell>
          <cell r="J148">
            <v>8.7140000000000004</v>
          </cell>
          <cell r="K148">
            <v>10.513999999999999</v>
          </cell>
          <cell r="L148">
            <v>12.532</v>
          </cell>
          <cell r="M148">
            <v>15.282</v>
          </cell>
          <cell r="N148">
            <v>18.466000000000001</v>
          </cell>
          <cell r="O148">
            <v>22.84</v>
          </cell>
          <cell r="P148">
            <v>27.68</v>
          </cell>
        </row>
        <row r="149">
          <cell r="C149">
            <v>1.35</v>
          </cell>
          <cell r="D149">
            <v>1.1439999999999999</v>
          </cell>
          <cell r="F149">
            <v>142</v>
          </cell>
          <cell r="G149">
            <v>5.306</v>
          </cell>
          <cell r="H149">
            <v>6.2519999999999998</v>
          </cell>
          <cell r="I149">
            <v>7.4279999999999999</v>
          </cell>
          <cell r="J149">
            <v>8.7680000000000007</v>
          </cell>
          <cell r="K149">
            <v>10.577999999999999</v>
          </cell>
          <cell r="L149">
            <v>12.613999999999999</v>
          </cell>
          <cell r="M149">
            <v>15.384</v>
          </cell>
          <cell r="N149">
            <v>18.591999999999999</v>
          </cell>
          <cell r="O149">
            <v>22.98</v>
          </cell>
          <cell r="P149">
            <v>27.86</v>
          </cell>
        </row>
        <row r="150">
          <cell r="C150">
            <v>1.4</v>
          </cell>
          <cell r="D150">
            <v>1.1679999999999999</v>
          </cell>
          <cell r="F150">
            <v>143</v>
          </cell>
          <cell r="G150">
            <v>5.3339999999999996</v>
          </cell>
          <cell r="H150">
            <v>6.2880000000000003</v>
          </cell>
          <cell r="I150">
            <v>7.4719999999999995</v>
          </cell>
          <cell r="J150">
            <v>8.8219999999999992</v>
          </cell>
          <cell r="K150">
            <v>10.641999999999999</v>
          </cell>
          <cell r="L150">
            <v>12.696</v>
          </cell>
          <cell r="M150">
            <v>15.485999999999999</v>
          </cell>
          <cell r="N150">
            <v>18.718</v>
          </cell>
          <cell r="O150">
            <v>23.119999999999997</v>
          </cell>
          <cell r="P150">
            <v>28.04</v>
          </cell>
        </row>
        <row r="151">
          <cell r="C151">
            <v>1.45</v>
          </cell>
          <cell r="D151">
            <v>1.1910000000000001</v>
          </cell>
          <cell r="F151">
            <v>144</v>
          </cell>
          <cell r="G151">
            <v>5.3620000000000001</v>
          </cell>
          <cell r="H151">
            <v>6.3239999999999998</v>
          </cell>
          <cell r="I151">
            <v>7.516</v>
          </cell>
          <cell r="J151">
            <v>8.8759999999999994</v>
          </cell>
          <cell r="K151">
            <v>10.706</v>
          </cell>
          <cell r="L151">
            <v>12.777999999999999</v>
          </cell>
          <cell r="M151">
            <v>15.587999999999999</v>
          </cell>
          <cell r="N151">
            <v>18.843999999999998</v>
          </cell>
          <cell r="O151">
            <v>23.259999999999998</v>
          </cell>
          <cell r="P151">
            <v>28.22</v>
          </cell>
        </row>
        <row r="152">
          <cell r="C152">
            <v>1.5</v>
          </cell>
          <cell r="D152">
            <v>1.2150000000000001</v>
          </cell>
          <cell r="F152">
            <v>145</v>
          </cell>
          <cell r="G152">
            <v>5.39</v>
          </cell>
          <cell r="H152">
            <v>6.36</v>
          </cell>
          <cell r="I152">
            <v>7.56</v>
          </cell>
          <cell r="J152">
            <v>8.93</v>
          </cell>
          <cell r="K152">
            <v>10.77</v>
          </cell>
          <cell r="L152">
            <v>12.86</v>
          </cell>
          <cell r="M152">
            <v>15.69</v>
          </cell>
          <cell r="N152">
            <v>18.97</v>
          </cell>
          <cell r="O152">
            <v>23.4</v>
          </cell>
          <cell r="P152">
            <v>28.4</v>
          </cell>
        </row>
        <row r="153">
          <cell r="C153">
            <v>1.55</v>
          </cell>
          <cell r="D153">
            <v>1.238</v>
          </cell>
          <cell r="F153">
            <v>146</v>
          </cell>
          <cell r="G153">
            <v>5.4180000000000001</v>
          </cell>
          <cell r="H153">
            <v>6.3959999999999999</v>
          </cell>
          <cell r="I153">
            <v>7.6040000000000001</v>
          </cell>
          <cell r="J153">
            <v>8.984</v>
          </cell>
          <cell r="K153">
            <v>10.834</v>
          </cell>
          <cell r="L153">
            <v>12.942</v>
          </cell>
          <cell r="M153">
            <v>15.792</v>
          </cell>
          <cell r="N153">
            <v>19.096</v>
          </cell>
          <cell r="O153">
            <v>23.56</v>
          </cell>
          <cell r="P153">
            <v>28.599999999999998</v>
          </cell>
        </row>
        <row r="154">
          <cell r="C154">
            <v>1.6</v>
          </cell>
          <cell r="D154">
            <v>1.2609999999999999</v>
          </cell>
          <cell r="F154">
            <v>147</v>
          </cell>
          <cell r="G154">
            <v>5.4459999999999997</v>
          </cell>
          <cell r="H154">
            <v>6.4320000000000004</v>
          </cell>
          <cell r="I154">
            <v>7.6479999999999997</v>
          </cell>
          <cell r="J154">
            <v>9.0380000000000003</v>
          </cell>
          <cell r="K154">
            <v>10.898</v>
          </cell>
          <cell r="L154">
            <v>13.023999999999999</v>
          </cell>
          <cell r="M154">
            <v>15.894</v>
          </cell>
          <cell r="N154">
            <v>19.222000000000001</v>
          </cell>
          <cell r="O154">
            <v>23.72</v>
          </cell>
          <cell r="P154">
            <v>28.799999999999997</v>
          </cell>
        </row>
        <row r="155">
          <cell r="C155">
            <v>1.65</v>
          </cell>
          <cell r="D155">
            <v>1.2829999999999999</v>
          </cell>
          <cell r="F155">
            <v>148</v>
          </cell>
          <cell r="G155">
            <v>5.4740000000000002</v>
          </cell>
          <cell r="H155">
            <v>6.468</v>
          </cell>
          <cell r="I155">
            <v>7.6920000000000002</v>
          </cell>
          <cell r="J155">
            <v>9.0919999999999987</v>
          </cell>
          <cell r="K155">
            <v>10.962</v>
          </cell>
          <cell r="L155">
            <v>13.106</v>
          </cell>
          <cell r="M155">
            <v>15.995999999999999</v>
          </cell>
          <cell r="N155">
            <v>19.347999999999999</v>
          </cell>
          <cell r="O155">
            <v>23.88</v>
          </cell>
          <cell r="P155">
            <v>29</v>
          </cell>
        </row>
        <row r="156">
          <cell r="C156">
            <v>1.7</v>
          </cell>
          <cell r="D156">
            <v>1.306</v>
          </cell>
          <cell r="F156">
            <v>149</v>
          </cell>
          <cell r="G156">
            <v>5.5019999999999998</v>
          </cell>
          <cell r="H156">
            <v>6.5040000000000004</v>
          </cell>
          <cell r="I156">
            <v>7.7359999999999998</v>
          </cell>
          <cell r="J156">
            <v>9.145999999999999</v>
          </cell>
          <cell r="K156">
            <v>11.026</v>
          </cell>
          <cell r="L156">
            <v>13.187999999999999</v>
          </cell>
          <cell r="M156">
            <v>16.097999999999999</v>
          </cell>
          <cell r="N156">
            <v>19.474</v>
          </cell>
          <cell r="O156">
            <v>24.04</v>
          </cell>
          <cell r="P156">
            <v>29.2</v>
          </cell>
        </row>
        <row r="157">
          <cell r="C157">
            <v>1.75</v>
          </cell>
          <cell r="D157">
            <v>1.3280000000000001</v>
          </cell>
          <cell r="F157">
            <v>150</v>
          </cell>
          <cell r="G157">
            <v>5.53</v>
          </cell>
          <cell r="H157">
            <v>6.54</v>
          </cell>
          <cell r="I157">
            <v>7.78</v>
          </cell>
          <cell r="J157">
            <v>9.1999999999999993</v>
          </cell>
          <cell r="K157">
            <v>11.09</v>
          </cell>
          <cell r="L157">
            <v>13.27</v>
          </cell>
          <cell r="M157">
            <v>16.2</v>
          </cell>
          <cell r="N157">
            <v>19.600000000000001</v>
          </cell>
          <cell r="O157">
            <v>24.2</v>
          </cell>
          <cell r="P157">
            <v>29.4</v>
          </cell>
        </row>
        <row r="158">
          <cell r="C158">
            <v>1.8</v>
          </cell>
          <cell r="D158">
            <v>1.35</v>
          </cell>
          <cell r="F158">
            <v>151</v>
          </cell>
          <cell r="G158">
            <v>5.5579999999999998</v>
          </cell>
          <cell r="H158">
            <v>6.5759999999999996</v>
          </cell>
          <cell r="I158">
            <v>7.8239999999999998</v>
          </cell>
          <cell r="J158">
            <v>9.2539999999999996</v>
          </cell>
          <cell r="K158">
            <v>11.154</v>
          </cell>
          <cell r="L158">
            <v>13.352</v>
          </cell>
          <cell r="M158">
            <v>16.302</v>
          </cell>
          <cell r="N158">
            <v>19.726000000000003</v>
          </cell>
          <cell r="O158">
            <v>24.36</v>
          </cell>
          <cell r="P158">
            <v>29.599999999999998</v>
          </cell>
        </row>
        <row r="159">
          <cell r="C159">
            <v>1.85</v>
          </cell>
          <cell r="D159">
            <v>1.3720000000000001</v>
          </cell>
          <cell r="F159">
            <v>152</v>
          </cell>
          <cell r="G159">
            <v>5.5860000000000003</v>
          </cell>
          <cell r="H159">
            <v>6.6120000000000001</v>
          </cell>
          <cell r="I159">
            <v>7.8680000000000003</v>
          </cell>
          <cell r="J159">
            <v>9.3079999999999998</v>
          </cell>
          <cell r="K159">
            <v>11.218</v>
          </cell>
          <cell r="L159">
            <v>13.433999999999999</v>
          </cell>
          <cell r="M159">
            <v>16.404</v>
          </cell>
          <cell r="N159">
            <v>19.852</v>
          </cell>
          <cell r="O159">
            <v>24.52</v>
          </cell>
          <cell r="P159">
            <v>29.799999999999997</v>
          </cell>
        </row>
        <row r="160">
          <cell r="C160">
            <v>1.9</v>
          </cell>
          <cell r="D160">
            <v>1.3939999999999999</v>
          </cell>
          <cell r="F160">
            <v>153</v>
          </cell>
          <cell r="G160">
            <v>5.6139999999999999</v>
          </cell>
          <cell r="H160">
            <v>6.6479999999999997</v>
          </cell>
          <cell r="I160">
            <v>7.9119999999999999</v>
          </cell>
          <cell r="J160">
            <v>9.3620000000000001</v>
          </cell>
          <cell r="K160">
            <v>11.282</v>
          </cell>
          <cell r="L160">
            <v>13.516</v>
          </cell>
          <cell r="M160">
            <v>16.506</v>
          </cell>
          <cell r="N160">
            <v>19.978000000000002</v>
          </cell>
          <cell r="O160">
            <v>24.68</v>
          </cell>
          <cell r="P160">
            <v>30</v>
          </cell>
        </row>
        <row r="161">
          <cell r="C161">
            <v>1.95</v>
          </cell>
          <cell r="D161">
            <v>1.4159999999999999</v>
          </cell>
          <cell r="F161">
            <v>154</v>
          </cell>
          <cell r="G161">
            <v>5.6420000000000003</v>
          </cell>
          <cell r="H161">
            <v>6.6840000000000002</v>
          </cell>
          <cell r="I161">
            <v>7.9560000000000004</v>
          </cell>
          <cell r="J161">
            <v>9.4160000000000004</v>
          </cell>
          <cell r="K161">
            <v>11.346</v>
          </cell>
          <cell r="L161">
            <v>13.597999999999999</v>
          </cell>
          <cell r="M161">
            <v>16.608000000000001</v>
          </cell>
          <cell r="N161">
            <v>20.103999999999999</v>
          </cell>
          <cell r="O161">
            <v>24.84</v>
          </cell>
          <cell r="P161">
            <v>30.2</v>
          </cell>
        </row>
        <row r="162">
          <cell r="C162">
            <v>2</v>
          </cell>
          <cell r="D162">
            <v>1.4370000000000001</v>
          </cell>
          <cell r="F162">
            <v>155</v>
          </cell>
          <cell r="G162">
            <v>5.67</v>
          </cell>
          <cell r="H162">
            <v>6.72</v>
          </cell>
          <cell r="I162">
            <v>8</v>
          </cell>
          <cell r="J162">
            <v>9.4700000000000006</v>
          </cell>
          <cell r="K162">
            <v>11.41</v>
          </cell>
          <cell r="L162">
            <v>13.68</v>
          </cell>
          <cell r="M162">
            <v>16.71</v>
          </cell>
          <cell r="N162">
            <v>20.23</v>
          </cell>
          <cell r="O162">
            <v>25</v>
          </cell>
          <cell r="P162">
            <v>30.4</v>
          </cell>
        </row>
        <row r="163">
          <cell r="C163">
            <v>2.1</v>
          </cell>
          <cell r="D163">
            <v>1.4790000000000001</v>
          </cell>
          <cell r="F163">
            <v>156</v>
          </cell>
          <cell r="G163">
            <v>5.6979999999999995</v>
          </cell>
          <cell r="H163">
            <v>6.7560000000000002</v>
          </cell>
          <cell r="I163">
            <v>8.0440000000000005</v>
          </cell>
          <cell r="J163">
            <v>9.5240000000000009</v>
          </cell>
          <cell r="K163">
            <v>11.474</v>
          </cell>
          <cell r="L163">
            <v>13.762</v>
          </cell>
          <cell r="M163">
            <v>16.812000000000001</v>
          </cell>
          <cell r="N163">
            <v>20.356000000000002</v>
          </cell>
          <cell r="O163">
            <v>25.12</v>
          </cell>
          <cell r="P163">
            <v>30.58</v>
          </cell>
        </row>
        <row r="164">
          <cell r="C164">
            <v>2.2000000000000002</v>
          </cell>
          <cell r="D164">
            <v>1.5209999999999999</v>
          </cell>
          <cell r="F164">
            <v>157</v>
          </cell>
          <cell r="G164">
            <v>5.726</v>
          </cell>
          <cell r="H164">
            <v>6.7919999999999998</v>
          </cell>
          <cell r="I164">
            <v>8.088000000000001</v>
          </cell>
          <cell r="J164">
            <v>9.5780000000000012</v>
          </cell>
          <cell r="K164">
            <v>11.538</v>
          </cell>
          <cell r="L164">
            <v>13.843999999999999</v>
          </cell>
          <cell r="M164">
            <v>16.914000000000001</v>
          </cell>
          <cell r="N164">
            <v>20.481999999999999</v>
          </cell>
          <cell r="O164">
            <v>25.240000000000002</v>
          </cell>
          <cell r="P164">
            <v>30.759999999999998</v>
          </cell>
        </row>
        <row r="165">
          <cell r="C165">
            <v>2.2999999999999998</v>
          </cell>
          <cell r="D165">
            <v>1.5629999999999999</v>
          </cell>
          <cell r="F165">
            <v>158</v>
          </cell>
          <cell r="G165">
            <v>5.7539999999999996</v>
          </cell>
          <cell r="H165">
            <v>6.8280000000000003</v>
          </cell>
          <cell r="I165">
            <v>8.1319999999999997</v>
          </cell>
          <cell r="J165">
            <v>9.6319999999999997</v>
          </cell>
          <cell r="K165">
            <v>11.602</v>
          </cell>
          <cell r="L165">
            <v>13.926</v>
          </cell>
          <cell r="M165">
            <v>17.015999999999998</v>
          </cell>
          <cell r="N165">
            <v>20.608000000000001</v>
          </cell>
          <cell r="O165">
            <v>25.36</v>
          </cell>
          <cell r="P165">
            <v>30.94</v>
          </cell>
        </row>
        <row r="166">
          <cell r="C166">
            <v>2.4</v>
          </cell>
          <cell r="D166">
            <v>1.6040000000000001</v>
          </cell>
          <cell r="F166">
            <v>159</v>
          </cell>
          <cell r="G166">
            <v>5.782</v>
          </cell>
          <cell r="H166">
            <v>6.8639999999999999</v>
          </cell>
          <cell r="I166">
            <v>8.1760000000000002</v>
          </cell>
          <cell r="J166">
            <v>9.6859999999999999</v>
          </cell>
          <cell r="K166">
            <v>11.666</v>
          </cell>
          <cell r="L166">
            <v>14.007999999999999</v>
          </cell>
          <cell r="M166">
            <v>17.117999999999999</v>
          </cell>
          <cell r="N166">
            <v>20.733999999999998</v>
          </cell>
          <cell r="O166">
            <v>25.48</v>
          </cell>
          <cell r="P166">
            <v>31.12</v>
          </cell>
        </row>
        <row r="167">
          <cell r="C167">
            <v>2.5</v>
          </cell>
          <cell r="D167">
            <v>1.6439999999999999</v>
          </cell>
          <cell r="F167">
            <v>160</v>
          </cell>
          <cell r="G167">
            <v>5.81</v>
          </cell>
          <cell r="H167">
            <v>6.9</v>
          </cell>
          <cell r="I167">
            <v>8.2200000000000006</v>
          </cell>
          <cell r="J167">
            <v>9.74</v>
          </cell>
          <cell r="K167">
            <v>11.73</v>
          </cell>
          <cell r="L167">
            <v>14.09</v>
          </cell>
          <cell r="M167">
            <v>17.22</v>
          </cell>
          <cell r="N167">
            <v>20.86</v>
          </cell>
          <cell r="O167">
            <v>25.6</v>
          </cell>
          <cell r="P167">
            <v>31.3</v>
          </cell>
        </row>
        <row r="168">
          <cell r="C168">
            <v>2.6</v>
          </cell>
          <cell r="D168">
            <v>1.6839999999999999</v>
          </cell>
          <cell r="F168">
            <v>161</v>
          </cell>
          <cell r="G168">
            <v>5.8380000000000001</v>
          </cell>
          <cell r="H168">
            <v>6.9340000000000002</v>
          </cell>
          <cell r="I168">
            <v>8.2640000000000011</v>
          </cell>
          <cell r="J168">
            <v>9.7940000000000005</v>
          </cell>
          <cell r="K168">
            <v>11.794</v>
          </cell>
          <cell r="L168">
            <v>14.172000000000001</v>
          </cell>
          <cell r="M168">
            <v>17.321999999999999</v>
          </cell>
          <cell r="N168">
            <v>20.986000000000001</v>
          </cell>
          <cell r="O168">
            <v>25.76</v>
          </cell>
          <cell r="P168">
            <v>31.54</v>
          </cell>
        </row>
        <row r="169">
          <cell r="C169">
            <v>2.7</v>
          </cell>
          <cell r="D169">
            <v>1.724</v>
          </cell>
          <cell r="F169">
            <v>162</v>
          </cell>
          <cell r="G169">
            <v>5.8659999999999997</v>
          </cell>
          <cell r="H169">
            <v>6.968</v>
          </cell>
          <cell r="I169">
            <v>8.3079999999999998</v>
          </cell>
          <cell r="J169">
            <v>9.8480000000000008</v>
          </cell>
          <cell r="K169">
            <v>11.858000000000001</v>
          </cell>
          <cell r="L169">
            <v>14.254</v>
          </cell>
          <cell r="M169">
            <v>17.423999999999999</v>
          </cell>
          <cell r="N169">
            <v>21.111999999999998</v>
          </cell>
          <cell r="O169">
            <v>25.92</v>
          </cell>
          <cell r="P169">
            <v>31.78</v>
          </cell>
        </row>
        <row r="170">
          <cell r="C170">
            <v>2.8</v>
          </cell>
          <cell r="D170">
            <v>1.7629999999999999</v>
          </cell>
          <cell r="F170">
            <v>163</v>
          </cell>
          <cell r="G170">
            <v>5.8940000000000001</v>
          </cell>
          <cell r="H170">
            <v>7.0020000000000007</v>
          </cell>
          <cell r="I170">
            <v>8.3520000000000003</v>
          </cell>
          <cell r="J170">
            <v>9.9019999999999992</v>
          </cell>
          <cell r="K170">
            <v>11.922000000000001</v>
          </cell>
          <cell r="L170">
            <v>14.336</v>
          </cell>
          <cell r="M170">
            <v>17.526</v>
          </cell>
          <cell r="N170">
            <v>21.238</v>
          </cell>
          <cell r="O170">
            <v>26.08</v>
          </cell>
          <cell r="P170">
            <v>32.020000000000003</v>
          </cell>
        </row>
        <row r="171">
          <cell r="C171">
            <v>2.9</v>
          </cell>
          <cell r="D171">
            <v>1.802</v>
          </cell>
          <cell r="F171">
            <v>164</v>
          </cell>
          <cell r="G171">
            <v>5.9219999999999997</v>
          </cell>
          <cell r="H171">
            <v>7.0360000000000005</v>
          </cell>
          <cell r="I171">
            <v>8.395999999999999</v>
          </cell>
          <cell r="J171">
            <v>9.9559999999999995</v>
          </cell>
          <cell r="K171">
            <v>11.986000000000001</v>
          </cell>
          <cell r="L171">
            <v>14.417999999999999</v>
          </cell>
          <cell r="M171">
            <v>17.628</v>
          </cell>
          <cell r="N171">
            <v>21.363999999999997</v>
          </cell>
          <cell r="O171">
            <v>26.24</v>
          </cell>
          <cell r="P171">
            <v>32.26</v>
          </cell>
        </row>
        <row r="172">
          <cell r="C172">
            <v>3</v>
          </cell>
          <cell r="D172">
            <v>1.84</v>
          </cell>
          <cell r="F172">
            <v>165</v>
          </cell>
          <cell r="G172">
            <v>5.95</v>
          </cell>
          <cell r="H172">
            <v>7.07</v>
          </cell>
          <cell r="I172">
            <v>8.44</v>
          </cell>
          <cell r="J172">
            <v>10.01</v>
          </cell>
          <cell r="K172">
            <v>12.05</v>
          </cell>
          <cell r="L172">
            <v>14.5</v>
          </cell>
          <cell r="M172">
            <v>17.73</v>
          </cell>
          <cell r="N172">
            <v>21.49</v>
          </cell>
          <cell r="O172">
            <v>26.4</v>
          </cell>
          <cell r="P172">
            <v>32.5</v>
          </cell>
        </row>
        <row r="173">
          <cell r="C173">
            <v>3.1</v>
          </cell>
          <cell r="D173">
            <v>1.879</v>
          </cell>
          <cell r="F173">
            <v>166</v>
          </cell>
          <cell r="G173">
            <v>5.9779999999999998</v>
          </cell>
          <cell r="H173">
            <v>7.1020000000000003</v>
          </cell>
          <cell r="I173">
            <v>8.484</v>
          </cell>
          <cell r="J173">
            <v>10.064</v>
          </cell>
          <cell r="K173">
            <v>12.114000000000001</v>
          </cell>
          <cell r="L173">
            <v>14.582000000000001</v>
          </cell>
          <cell r="M173">
            <v>17.832000000000001</v>
          </cell>
          <cell r="N173">
            <v>21.616</v>
          </cell>
          <cell r="O173">
            <v>26.54</v>
          </cell>
          <cell r="P173">
            <v>32.72</v>
          </cell>
        </row>
        <row r="174">
          <cell r="C174">
            <v>3.2</v>
          </cell>
          <cell r="D174">
            <v>1.917</v>
          </cell>
          <cell r="F174">
            <v>167</v>
          </cell>
          <cell r="G174">
            <v>6.0060000000000002</v>
          </cell>
          <cell r="H174">
            <v>7.1340000000000003</v>
          </cell>
          <cell r="I174">
            <v>8.5280000000000005</v>
          </cell>
          <cell r="J174">
            <v>10.118</v>
          </cell>
          <cell r="K174">
            <v>12.178000000000001</v>
          </cell>
          <cell r="L174">
            <v>14.664</v>
          </cell>
          <cell r="M174">
            <v>17.934000000000001</v>
          </cell>
          <cell r="N174">
            <v>21.742000000000001</v>
          </cell>
          <cell r="O174">
            <v>26.68</v>
          </cell>
          <cell r="P174">
            <v>32.94</v>
          </cell>
        </row>
        <row r="175">
          <cell r="C175">
            <v>3.3</v>
          </cell>
          <cell r="D175">
            <v>1.954</v>
          </cell>
          <cell r="F175">
            <v>168</v>
          </cell>
          <cell r="G175">
            <v>6.0339999999999998</v>
          </cell>
          <cell r="H175">
            <v>7.1660000000000004</v>
          </cell>
          <cell r="I175">
            <v>8.5719999999999992</v>
          </cell>
          <cell r="J175">
            <v>10.171999999999999</v>
          </cell>
          <cell r="K175">
            <v>12.241999999999999</v>
          </cell>
          <cell r="L175">
            <v>14.746</v>
          </cell>
          <cell r="M175">
            <v>18.035999999999998</v>
          </cell>
          <cell r="N175">
            <v>21.867999999999999</v>
          </cell>
          <cell r="O175">
            <v>26.82</v>
          </cell>
          <cell r="P175">
            <v>33.160000000000004</v>
          </cell>
        </row>
        <row r="176">
          <cell r="C176">
            <v>3.4</v>
          </cell>
          <cell r="D176">
            <v>1.9910000000000001</v>
          </cell>
          <cell r="F176">
            <v>169</v>
          </cell>
          <cell r="G176">
            <v>6.0620000000000003</v>
          </cell>
          <cell r="H176">
            <v>7.1980000000000004</v>
          </cell>
          <cell r="I176">
            <v>8.6159999999999997</v>
          </cell>
          <cell r="J176">
            <v>10.225999999999999</v>
          </cell>
          <cell r="K176">
            <v>12.305999999999999</v>
          </cell>
          <cell r="L176">
            <v>14.827999999999999</v>
          </cell>
          <cell r="M176">
            <v>18.137999999999998</v>
          </cell>
          <cell r="N176">
            <v>21.994</v>
          </cell>
          <cell r="O176">
            <v>26.96</v>
          </cell>
          <cell r="P176">
            <v>33.380000000000003</v>
          </cell>
        </row>
        <row r="177">
          <cell r="C177">
            <v>3.5</v>
          </cell>
          <cell r="D177">
            <v>2.0289999999999999</v>
          </cell>
          <cell r="F177">
            <v>170</v>
          </cell>
          <cell r="G177">
            <v>6.09</v>
          </cell>
          <cell r="H177">
            <v>7.23</v>
          </cell>
          <cell r="I177">
            <v>8.66</v>
          </cell>
          <cell r="J177">
            <v>10.28</v>
          </cell>
          <cell r="K177">
            <v>12.37</v>
          </cell>
          <cell r="L177">
            <v>14.91</v>
          </cell>
          <cell r="M177">
            <v>18.239999999999998</v>
          </cell>
          <cell r="N177">
            <v>22.12</v>
          </cell>
          <cell r="O177">
            <v>27.1</v>
          </cell>
          <cell r="P177">
            <v>33.6</v>
          </cell>
        </row>
        <row r="178">
          <cell r="C178">
            <v>3.6</v>
          </cell>
          <cell r="D178">
            <v>2.0649999999999999</v>
          </cell>
          <cell r="F178">
            <v>171</v>
          </cell>
          <cell r="G178">
            <v>6.1180000000000003</v>
          </cell>
          <cell r="H178">
            <v>7.2620000000000005</v>
          </cell>
          <cell r="I178">
            <v>8.7040000000000006</v>
          </cell>
          <cell r="J178">
            <v>10.334</v>
          </cell>
          <cell r="K178">
            <v>12.433999999999999</v>
          </cell>
          <cell r="L178">
            <v>14.992000000000001</v>
          </cell>
          <cell r="M178">
            <v>18.341999999999999</v>
          </cell>
          <cell r="N178">
            <v>22.246000000000002</v>
          </cell>
          <cell r="O178">
            <v>27.26</v>
          </cell>
          <cell r="P178">
            <v>33.82</v>
          </cell>
        </row>
        <row r="179">
          <cell r="C179">
            <v>3.7</v>
          </cell>
          <cell r="D179">
            <v>2.1019999999999999</v>
          </cell>
          <cell r="F179">
            <v>172</v>
          </cell>
          <cell r="G179">
            <v>6.1459999999999999</v>
          </cell>
          <cell r="H179">
            <v>7.2940000000000005</v>
          </cell>
          <cell r="I179">
            <v>8.7480000000000011</v>
          </cell>
          <cell r="J179">
            <v>10.388</v>
          </cell>
          <cell r="K179">
            <v>12.497999999999999</v>
          </cell>
          <cell r="L179">
            <v>15.074</v>
          </cell>
          <cell r="M179">
            <v>18.443999999999999</v>
          </cell>
          <cell r="N179">
            <v>22.372</v>
          </cell>
          <cell r="O179">
            <v>27.42</v>
          </cell>
          <cell r="P179">
            <v>34.04</v>
          </cell>
        </row>
        <row r="180">
          <cell r="C180">
            <v>3.8</v>
          </cell>
          <cell r="D180">
            <v>2.1379999999999999</v>
          </cell>
          <cell r="F180">
            <v>173</v>
          </cell>
          <cell r="G180">
            <v>6.1740000000000004</v>
          </cell>
          <cell r="H180">
            <v>7.3259999999999996</v>
          </cell>
          <cell r="I180">
            <v>8.7919999999999998</v>
          </cell>
          <cell r="J180">
            <v>10.442</v>
          </cell>
          <cell r="K180">
            <v>12.561999999999999</v>
          </cell>
          <cell r="L180">
            <v>15.156000000000001</v>
          </cell>
          <cell r="M180">
            <v>18.545999999999999</v>
          </cell>
          <cell r="N180">
            <v>22.498000000000001</v>
          </cell>
          <cell r="O180">
            <v>27.58</v>
          </cell>
          <cell r="P180">
            <v>34.260000000000005</v>
          </cell>
        </row>
        <row r="181">
          <cell r="C181">
            <v>3.9</v>
          </cell>
          <cell r="D181">
            <v>2.1739999999999999</v>
          </cell>
          <cell r="F181">
            <v>174</v>
          </cell>
          <cell r="G181">
            <v>6.202</v>
          </cell>
          <cell r="H181">
            <v>7.3579999999999997</v>
          </cell>
          <cell r="I181">
            <v>8.8360000000000003</v>
          </cell>
          <cell r="J181">
            <v>10.496</v>
          </cell>
          <cell r="K181">
            <v>12.625999999999999</v>
          </cell>
          <cell r="L181">
            <v>15.238</v>
          </cell>
          <cell r="M181">
            <v>18.648</v>
          </cell>
          <cell r="N181">
            <v>22.623999999999999</v>
          </cell>
          <cell r="O181">
            <v>27.74</v>
          </cell>
          <cell r="P181">
            <v>34.480000000000004</v>
          </cell>
        </row>
        <row r="182">
          <cell r="C182">
            <v>4</v>
          </cell>
          <cell r="D182">
            <v>2.21</v>
          </cell>
          <cell r="F182">
            <v>175</v>
          </cell>
          <cell r="G182">
            <v>6.23</v>
          </cell>
          <cell r="H182">
            <v>7.39</v>
          </cell>
          <cell r="I182">
            <v>8.8800000000000008</v>
          </cell>
          <cell r="J182">
            <v>10.55</v>
          </cell>
          <cell r="K182">
            <v>12.69</v>
          </cell>
          <cell r="L182">
            <v>15.32</v>
          </cell>
          <cell r="M182">
            <v>18.75</v>
          </cell>
          <cell r="N182">
            <v>22.75</v>
          </cell>
          <cell r="O182">
            <v>27.9</v>
          </cell>
          <cell r="P182">
            <v>34.700000000000003</v>
          </cell>
        </row>
        <row r="183">
          <cell r="C183">
            <v>4.0999999999999996</v>
          </cell>
          <cell r="D183">
            <v>2.246</v>
          </cell>
          <cell r="F183">
            <v>176</v>
          </cell>
          <cell r="G183">
            <v>6.258</v>
          </cell>
          <cell r="H183">
            <v>7.4219999999999997</v>
          </cell>
          <cell r="I183">
            <v>8.9240000000000013</v>
          </cell>
          <cell r="J183">
            <v>10.604000000000001</v>
          </cell>
          <cell r="K183">
            <v>12.754</v>
          </cell>
          <cell r="L183">
            <v>15.402000000000001</v>
          </cell>
          <cell r="M183">
            <v>18.852</v>
          </cell>
          <cell r="N183">
            <v>22.876000000000001</v>
          </cell>
          <cell r="O183">
            <v>28.02</v>
          </cell>
          <cell r="P183">
            <v>34.840000000000003</v>
          </cell>
        </row>
        <row r="184">
          <cell r="C184">
            <v>4.2</v>
          </cell>
          <cell r="D184">
            <v>2.2810000000000001</v>
          </cell>
          <cell r="F184">
            <v>177</v>
          </cell>
          <cell r="G184">
            <v>6.2860000000000005</v>
          </cell>
          <cell r="H184">
            <v>7.4539999999999997</v>
          </cell>
          <cell r="I184">
            <v>8.968</v>
          </cell>
          <cell r="J184">
            <v>10.658000000000001</v>
          </cell>
          <cell r="K184">
            <v>12.818</v>
          </cell>
          <cell r="L184">
            <v>15.484</v>
          </cell>
          <cell r="M184">
            <v>18.954000000000001</v>
          </cell>
          <cell r="N184">
            <v>23.001999999999999</v>
          </cell>
          <cell r="O184">
            <v>28.14</v>
          </cell>
          <cell r="P184">
            <v>34.980000000000004</v>
          </cell>
        </row>
        <row r="185">
          <cell r="C185">
            <v>4.3</v>
          </cell>
          <cell r="D185">
            <v>2.3170000000000002</v>
          </cell>
          <cell r="F185">
            <v>178</v>
          </cell>
          <cell r="G185">
            <v>6.3140000000000001</v>
          </cell>
          <cell r="H185">
            <v>7.4859999999999998</v>
          </cell>
          <cell r="I185">
            <v>9.0120000000000005</v>
          </cell>
          <cell r="J185">
            <v>10.712</v>
          </cell>
          <cell r="K185">
            <v>12.882</v>
          </cell>
          <cell r="L185">
            <v>15.566000000000001</v>
          </cell>
          <cell r="M185">
            <v>19.056000000000001</v>
          </cell>
          <cell r="N185">
            <v>23.128</v>
          </cell>
          <cell r="O185">
            <v>28.259999999999998</v>
          </cell>
          <cell r="P185">
            <v>35.119999999999997</v>
          </cell>
        </row>
        <row r="186">
          <cell r="C186">
            <v>4.4000000000000004</v>
          </cell>
          <cell r="D186">
            <v>2.3519999999999999</v>
          </cell>
          <cell r="F186">
            <v>179</v>
          </cell>
          <cell r="G186">
            <v>6.3420000000000005</v>
          </cell>
          <cell r="H186">
            <v>7.5179999999999998</v>
          </cell>
          <cell r="I186">
            <v>9.0559999999999992</v>
          </cell>
          <cell r="J186">
            <v>10.766</v>
          </cell>
          <cell r="K186">
            <v>12.946</v>
          </cell>
          <cell r="L186">
            <v>15.648</v>
          </cell>
          <cell r="M186">
            <v>19.158000000000001</v>
          </cell>
          <cell r="N186">
            <v>23.253999999999998</v>
          </cell>
          <cell r="O186">
            <v>28.38</v>
          </cell>
          <cell r="P186">
            <v>35.26</v>
          </cell>
        </row>
        <row r="187">
          <cell r="C187">
            <v>4.5</v>
          </cell>
          <cell r="D187">
            <v>2.3860000000000001</v>
          </cell>
          <cell r="F187">
            <v>180</v>
          </cell>
          <cell r="G187">
            <v>6.37</v>
          </cell>
          <cell r="H187">
            <v>7.55</v>
          </cell>
          <cell r="I187">
            <v>9.1</v>
          </cell>
          <cell r="J187">
            <v>10.82</v>
          </cell>
          <cell r="K187">
            <v>13.01</v>
          </cell>
          <cell r="L187">
            <v>15.73</v>
          </cell>
          <cell r="M187">
            <v>19.260000000000002</v>
          </cell>
          <cell r="N187">
            <v>23.38</v>
          </cell>
          <cell r="O187">
            <v>28.5</v>
          </cell>
          <cell r="P187">
            <v>35.4</v>
          </cell>
        </row>
        <row r="188">
          <cell r="C188">
            <v>4.5999999999999996</v>
          </cell>
          <cell r="D188">
            <v>2.4209999999999998</v>
          </cell>
          <cell r="F188">
            <v>181</v>
          </cell>
          <cell r="G188">
            <v>6.3959999999999999</v>
          </cell>
          <cell r="H188">
            <v>7.5819999999999999</v>
          </cell>
          <cell r="I188">
            <v>9.1440000000000001</v>
          </cell>
          <cell r="J188">
            <v>10.874000000000001</v>
          </cell>
          <cell r="K188">
            <v>13.074</v>
          </cell>
          <cell r="L188">
            <v>15.812000000000001</v>
          </cell>
          <cell r="M188">
            <v>19.362000000000002</v>
          </cell>
          <cell r="N188">
            <v>23.506</v>
          </cell>
          <cell r="O188">
            <v>28.68</v>
          </cell>
          <cell r="P188">
            <v>35.64</v>
          </cell>
        </row>
        <row r="189">
          <cell r="C189">
            <v>4.7</v>
          </cell>
          <cell r="D189">
            <v>2.456</v>
          </cell>
          <cell r="F189">
            <v>182</v>
          </cell>
          <cell r="G189">
            <v>6.4219999999999997</v>
          </cell>
          <cell r="H189">
            <v>7.6139999999999999</v>
          </cell>
          <cell r="I189">
            <v>9.1880000000000006</v>
          </cell>
          <cell r="J189">
            <v>10.928000000000001</v>
          </cell>
          <cell r="K189">
            <v>13.138</v>
          </cell>
          <cell r="L189">
            <v>15.894</v>
          </cell>
          <cell r="M189">
            <v>19.464000000000002</v>
          </cell>
          <cell r="N189">
            <v>23.632000000000001</v>
          </cell>
          <cell r="O189">
            <v>28.86</v>
          </cell>
          <cell r="P189">
            <v>35.880000000000003</v>
          </cell>
        </row>
        <row r="190">
          <cell r="C190">
            <v>4.8</v>
          </cell>
          <cell r="D190">
            <v>2.4900000000000002</v>
          </cell>
          <cell r="F190">
            <v>183</v>
          </cell>
          <cell r="G190">
            <v>6.4480000000000004</v>
          </cell>
          <cell r="H190">
            <v>7.6459999999999999</v>
          </cell>
          <cell r="I190">
            <v>9.2319999999999993</v>
          </cell>
          <cell r="J190">
            <v>10.981999999999999</v>
          </cell>
          <cell r="K190">
            <v>13.202</v>
          </cell>
          <cell r="L190">
            <v>15.976000000000001</v>
          </cell>
          <cell r="M190">
            <v>19.565999999999999</v>
          </cell>
          <cell r="N190">
            <v>23.757999999999999</v>
          </cell>
          <cell r="O190">
            <v>29.04</v>
          </cell>
          <cell r="P190">
            <v>36.119999999999997</v>
          </cell>
        </row>
        <row r="191">
          <cell r="C191">
            <v>4.9000000000000004</v>
          </cell>
          <cell r="D191">
            <v>2.524</v>
          </cell>
          <cell r="F191">
            <v>184</v>
          </cell>
          <cell r="G191">
            <v>6.4740000000000002</v>
          </cell>
          <cell r="H191">
            <v>7.6779999999999999</v>
          </cell>
          <cell r="I191">
            <v>9.2759999999999998</v>
          </cell>
          <cell r="J191">
            <v>11.036</v>
          </cell>
          <cell r="K191">
            <v>13.266</v>
          </cell>
          <cell r="L191">
            <v>16.058</v>
          </cell>
          <cell r="M191">
            <v>19.667999999999999</v>
          </cell>
          <cell r="N191">
            <v>23.884</v>
          </cell>
          <cell r="O191">
            <v>29.22</v>
          </cell>
          <cell r="P191">
            <v>36.36</v>
          </cell>
        </row>
        <row r="192">
          <cell r="C192">
            <v>5</v>
          </cell>
          <cell r="D192">
            <v>2.5579999999999998</v>
          </cell>
          <cell r="F192">
            <v>185</v>
          </cell>
          <cell r="G192">
            <v>6.5</v>
          </cell>
          <cell r="H192">
            <v>7.71</v>
          </cell>
          <cell r="I192">
            <v>9.32</v>
          </cell>
          <cell r="J192">
            <v>11.09</v>
          </cell>
          <cell r="K192">
            <v>13.33</v>
          </cell>
          <cell r="L192">
            <v>16.14</v>
          </cell>
          <cell r="M192">
            <v>19.77</v>
          </cell>
          <cell r="N192">
            <v>24.01</v>
          </cell>
          <cell r="O192">
            <v>29.4</v>
          </cell>
          <cell r="P192">
            <v>36.6</v>
          </cell>
        </row>
        <row r="193">
          <cell r="C193">
            <v>5.0999999999999996</v>
          </cell>
          <cell r="D193">
            <v>2.5920000000000001</v>
          </cell>
          <cell r="F193">
            <v>186</v>
          </cell>
          <cell r="G193">
            <v>6.5259999999999998</v>
          </cell>
          <cell r="H193">
            <v>7.742</v>
          </cell>
          <cell r="I193">
            <v>9.3640000000000008</v>
          </cell>
          <cell r="J193">
            <v>11.144</v>
          </cell>
          <cell r="K193">
            <v>13.394</v>
          </cell>
          <cell r="L193">
            <v>16.222000000000001</v>
          </cell>
          <cell r="M193">
            <v>19.872</v>
          </cell>
          <cell r="N193">
            <v>24.136000000000003</v>
          </cell>
          <cell r="O193">
            <v>29.54</v>
          </cell>
          <cell r="P193">
            <v>36.800000000000004</v>
          </cell>
        </row>
        <row r="194">
          <cell r="C194">
            <v>5.2</v>
          </cell>
          <cell r="D194">
            <v>2.6259999999999999</v>
          </cell>
          <cell r="F194">
            <v>187</v>
          </cell>
          <cell r="G194">
            <v>6.5519999999999996</v>
          </cell>
          <cell r="H194">
            <v>7.774</v>
          </cell>
          <cell r="I194">
            <v>9.4079999999999995</v>
          </cell>
          <cell r="J194">
            <v>11.198</v>
          </cell>
          <cell r="K194">
            <v>13.458</v>
          </cell>
          <cell r="L194">
            <v>16.304000000000002</v>
          </cell>
          <cell r="M194">
            <v>19.974</v>
          </cell>
          <cell r="N194">
            <v>24.262</v>
          </cell>
          <cell r="O194">
            <v>29.68</v>
          </cell>
          <cell r="P194">
            <v>37</v>
          </cell>
        </row>
        <row r="195">
          <cell r="C195">
            <v>5.3</v>
          </cell>
          <cell r="D195">
            <v>2.66</v>
          </cell>
          <cell r="F195">
            <v>188</v>
          </cell>
          <cell r="G195">
            <v>6.5780000000000003</v>
          </cell>
          <cell r="H195">
            <v>7.806</v>
          </cell>
          <cell r="I195">
            <v>9.452</v>
          </cell>
          <cell r="J195">
            <v>11.251999999999999</v>
          </cell>
          <cell r="K195">
            <v>13.522</v>
          </cell>
          <cell r="L195">
            <v>16.385999999999999</v>
          </cell>
          <cell r="M195">
            <v>20.076000000000001</v>
          </cell>
          <cell r="N195">
            <v>24.388000000000002</v>
          </cell>
          <cell r="O195">
            <v>29.82</v>
          </cell>
          <cell r="P195">
            <v>37.200000000000003</v>
          </cell>
        </row>
        <row r="196">
          <cell r="C196">
            <v>5.4</v>
          </cell>
          <cell r="D196">
            <v>2.6930000000000001</v>
          </cell>
          <cell r="F196">
            <v>189</v>
          </cell>
          <cell r="G196">
            <v>6.6040000000000001</v>
          </cell>
          <cell r="H196">
            <v>7.8380000000000001</v>
          </cell>
          <cell r="I196">
            <v>9.4959999999999987</v>
          </cell>
          <cell r="J196">
            <v>11.305999999999999</v>
          </cell>
          <cell r="K196">
            <v>13.586</v>
          </cell>
          <cell r="L196">
            <v>16.468</v>
          </cell>
          <cell r="M196">
            <v>20.178000000000001</v>
          </cell>
          <cell r="N196">
            <v>24.513999999999999</v>
          </cell>
          <cell r="O196">
            <v>29.96</v>
          </cell>
          <cell r="P196">
            <v>37.4</v>
          </cell>
        </row>
        <row r="197">
          <cell r="C197">
            <v>5.5</v>
          </cell>
          <cell r="D197">
            <v>2.726</v>
          </cell>
          <cell r="F197">
            <v>190</v>
          </cell>
          <cell r="G197">
            <v>6.63</v>
          </cell>
          <cell r="H197">
            <v>7.87</v>
          </cell>
          <cell r="I197">
            <v>9.5399999999999991</v>
          </cell>
          <cell r="J197">
            <v>11.36</v>
          </cell>
          <cell r="K197">
            <v>13.65</v>
          </cell>
          <cell r="L197">
            <v>16.55</v>
          </cell>
          <cell r="M197">
            <v>20.28</v>
          </cell>
          <cell r="N197">
            <v>24.64</v>
          </cell>
          <cell r="O197">
            <v>30.1</v>
          </cell>
          <cell r="P197">
            <v>37.6</v>
          </cell>
        </row>
        <row r="198">
          <cell r="C198">
            <v>5.6</v>
          </cell>
          <cell r="D198">
            <v>2.76</v>
          </cell>
          <cell r="F198">
            <v>191</v>
          </cell>
          <cell r="G198">
            <v>6.6559999999999997</v>
          </cell>
          <cell r="H198">
            <v>7.9020000000000001</v>
          </cell>
          <cell r="I198">
            <v>9.581999999999999</v>
          </cell>
          <cell r="J198">
            <v>11.414</v>
          </cell>
          <cell r="K198">
            <v>13.714</v>
          </cell>
          <cell r="L198">
            <v>16.632000000000001</v>
          </cell>
          <cell r="M198">
            <v>20.382000000000001</v>
          </cell>
          <cell r="N198">
            <v>24.766000000000002</v>
          </cell>
          <cell r="O198">
            <v>30.26</v>
          </cell>
          <cell r="P198">
            <v>37.74</v>
          </cell>
        </row>
        <row r="199">
          <cell r="C199">
            <v>5.7</v>
          </cell>
          <cell r="D199">
            <v>2.7930000000000001</v>
          </cell>
          <cell r="F199">
            <v>192</v>
          </cell>
          <cell r="G199">
            <v>6.6819999999999995</v>
          </cell>
          <cell r="H199">
            <v>7.9340000000000002</v>
          </cell>
          <cell r="I199">
            <v>9.6239999999999988</v>
          </cell>
          <cell r="J199">
            <v>11.468</v>
          </cell>
          <cell r="K199">
            <v>13.778</v>
          </cell>
          <cell r="L199">
            <v>16.714000000000002</v>
          </cell>
          <cell r="M199">
            <v>20.484000000000002</v>
          </cell>
          <cell r="N199">
            <v>24.891999999999999</v>
          </cell>
          <cell r="O199">
            <v>30.42</v>
          </cell>
          <cell r="P199">
            <v>37.880000000000003</v>
          </cell>
        </row>
        <row r="200">
          <cell r="C200">
            <v>5.8</v>
          </cell>
          <cell r="D200">
            <v>2.8260000000000001</v>
          </cell>
          <cell r="F200">
            <v>193</v>
          </cell>
          <cell r="G200">
            <v>6.7080000000000002</v>
          </cell>
          <cell r="H200">
            <v>7.9659999999999993</v>
          </cell>
          <cell r="I200">
            <v>9.6660000000000004</v>
          </cell>
          <cell r="J200">
            <v>11.522</v>
          </cell>
          <cell r="K200">
            <v>13.842000000000001</v>
          </cell>
          <cell r="L200">
            <v>16.795999999999999</v>
          </cell>
          <cell r="M200">
            <v>20.585999999999999</v>
          </cell>
          <cell r="N200">
            <v>25.018000000000001</v>
          </cell>
          <cell r="O200">
            <v>30.58</v>
          </cell>
          <cell r="P200">
            <v>38.019999999999996</v>
          </cell>
        </row>
        <row r="201">
          <cell r="C201">
            <v>5.9</v>
          </cell>
          <cell r="D201">
            <v>2.8580000000000001</v>
          </cell>
          <cell r="F201">
            <v>194</v>
          </cell>
          <cell r="G201">
            <v>6.734</v>
          </cell>
          <cell r="H201">
            <v>7.9979999999999993</v>
          </cell>
          <cell r="I201">
            <v>9.7080000000000002</v>
          </cell>
          <cell r="J201">
            <v>11.576000000000001</v>
          </cell>
          <cell r="K201">
            <v>13.906000000000001</v>
          </cell>
          <cell r="L201">
            <v>16.878</v>
          </cell>
          <cell r="M201">
            <v>20.687999999999999</v>
          </cell>
          <cell r="N201">
            <v>25.143999999999998</v>
          </cell>
          <cell r="O201">
            <v>30.74</v>
          </cell>
          <cell r="P201">
            <v>38.159999999999997</v>
          </cell>
        </row>
        <row r="202">
          <cell r="C202">
            <v>6</v>
          </cell>
          <cell r="D202">
            <v>2.891</v>
          </cell>
          <cell r="F202">
            <v>195</v>
          </cell>
          <cell r="G202">
            <v>6.76</v>
          </cell>
          <cell r="H202">
            <v>8.0299999999999994</v>
          </cell>
          <cell r="I202">
            <v>9.75</v>
          </cell>
          <cell r="J202">
            <v>11.63</v>
          </cell>
          <cell r="K202">
            <v>13.97</v>
          </cell>
          <cell r="L202">
            <v>16.96</v>
          </cell>
          <cell r="M202">
            <v>20.79</v>
          </cell>
          <cell r="N202">
            <v>25.27</v>
          </cell>
          <cell r="O202">
            <v>30.9</v>
          </cell>
          <cell r="P202">
            <v>38.299999999999997</v>
          </cell>
        </row>
        <row r="203">
          <cell r="C203">
            <v>6.1</v>
          </cell>
          <cell r="D203">
            <v>2.9239999999999999</v>
          </cell>
          <cell r="F203">
            <v>196</v>
          </cell>
          <cell r="G203">
            <v>6.7859999999999996</v>
          </cell>
          <cell r="H203">
            <v>8.0619999999999994</v>
          </cell>
          <cell r="I203">
            <v>9.7919999999999998</v>
          </cell>
          <cell r="J203">
            <v>11.684000000000001</v>
          </cell>
          <cell r="K203">
            <v>14.036000000000001</v>
          </cell>
          <cell r="L203">
            <v>17.048000000000002</v>
          </cell>
          <cell r="M203">
            <v>20.891999999999999</v>
          </cell>
          <cell r="N203">
            <v>25.396000000000001</v>
          </cell>
          <cell r="O203">
            <v>31.08</v>
          </cell>
          <cell r="P203">
            <v>38.54</v>
          </cell>
        </row>
        <row r="204">
          <cell r="C204">
            <v>6.2</v>
          </cell>
          <cell r="D204">
            <v>2.956</v>
          </cell>
          <cell r="F204">
            <v>197</v>
          </cell>
          <cell r="G204">
            <v>6.8119999999999994</v>
          </cell>
          <cell r="H204">
            <v>8.0939999999999994</v>
          </cell>
          <cell r="I204">
            <v>9.8339999999999996</v>
          </cell>
          <cell r="J204">
            <v>11.738000000000001</v>
          </cell>
          <cell r="K204">
            <v>14.102</v>
          </cell>
          <cell r="L204">
            <v>17.135999999999999</v>
          </cell>
          <cell r="M204">
            <v>20.994</v>
          </cell>
          <cell r="N204">
            <v>25.521999999999998</v>
          </cell>
          <cell r="O204">
            <v>31.259999999999998</v>
          </cell>
          <cell r="P204">
            <v>38.78</v>
          </cell>
        </row>
        <row r="205">
          <cell r="C205">
            <v>6.3</v>
          </cell>
          <cell r="D205">
            <v>2.9889999999999999</v>
          </cell>
          <cell r="F205">
            <v>198</v>
          </cell>
          <cell r="G205">
            <v>6.8380000000000001</v>
          </cell>
          <cell r="H205">
            <v>8.1259999999999994</v>
          </cell>
          <cell r="I205">
            <v>9.8760000000000012</v>
          </cell>
          <cell r="J205">
            <v>11.792</v>
          </cell>
          <cell r="K205">
            <v>14.168000000000001</v>
          </cell>
          <cell r="L205">
            <v>17.224</v>
          </cell>
          <cell r="M205">
            <v>21.096</v>
          </cell>
          <cell r="N205">
            <v>25.648</v>
          </cell>
          <cell r="O205">
            <v>31.44</v>
          </cell>
          <cell r="P205">
            <v>39.019999999999996</v>
          </cell>
        </row>
        <row r="206">
          <cell r="C206">
            <v>6.4</v>
          </cell>
          <cell r="D206">
            <v>3.0209999999999999</v>
          </cell>
          <cell r="F206">
            <v>199</v>
          </cell>
          <cell r="G206">
            <v>6.8639999999999999</v>
          </cell>
          <cell r="H206">
            <v>8.1579999999999995</v>
          </cell>
          <cell r="I206">
            <v>9.918000000000001</v>
          </cell>
          <cell r="J206">
            <v>11.846</v>
          </cell>
          <cell r="K206">
            <v>14.234</v>
          </cell>
          <cell r="L206">
            <v>17.311999999999998</v>
          </cell>
          <cell r="M206">
            <v>21.198</v>
          </cell>
          <cell r="N206">
            <v>25.773999999999997</v>
          </cell>
          <cell r="O206">
            <v>31.62</v>
          </cell>
          <cell r="P206">
            <v>39.26</v>
          </cell>
        </row>
        <row r="207">
          <cell r="C207">
            <v>6.5</v>
          </cell>
          <cell r="D207">
            <v>3.0529999999999999</v>
          </cell>
          <cell r="F207">
            <v>200</v>
          </cell>
          <cell r="G207">
            <v>6.89</v>
          </cell>
          <cell r="H207">
            <v>8.19</v>
          </cell>
          <cell r="I207">
            <v>9.9600000000000009</v>
          </cell>
          <cell r="J207">
            <v>11.9</v>
          </cell>
          <cell r="K207">
            <v>14.3</v>
          </cell>
          <cell r="L207">
            <v>17.399999999999999</v>
          </cell>
          <cell r="M207">
            <v>21.3</v>
          </cell>
          <cell r="N207">
            <v>25.9</v>
          </cell>
          <cell r="O207">
            <v>31.8</v>
          </cell>
          <cell r="P207">
            <v>39.5</v>
          </cell>
        </row>
        <row r="208">
          <cell r="C208">
            <v>6.6</v>
          </cell>
          <cell r="D208">
            <v>3.085</v>
          </cell>
        </row>
        <row r="209">
          <cell r="C209">
            <v>6.7</v>
          </cell>
          <cell r="D209">
            <v>3.117</v>
          </cell>
        </row>
        <row r="210">
          <cell r="C210">
            <v>6.8</v>
          </cell>
          <cell r="D210">
            <v>3.149</v>
          </cell>
        </row>
        <row r="211">
          <cell r="C211">
            <v>6.9</v>
          </cell>
          <cell r="D211">
            <v>3.181</v>
          </cell>
        </row>
        <row r="212">
          <cell r="C212">
            <v>7</v>
          </cell>
          <cell r="D212">
            <v>3.2120000000000002</v>
          </cell>
        </row>
        <row r="213">
          <cell r="C213">
            <v>7.1</v>
          </cell>
          <cell r="D213">
            <v>3.2440000000000002</v>
          </cell>
        </row>
        <row r="214">
          <cell r="C214">
            <v>7.2</v>
          </cell>
          <cell r="D214">
            <v>3.2749999999999999</v>
          </cell>
        </row>
        <row r="215">
          <cell r="C215">
            <v>7.3</v>
          </cell>
          <cell r="D215">
            <v>3.3069999999999999</v>
          </cell>
        </row>
        <row r="216">
          <cell r="C216">
            <v>7.4</v>
          </cell>
          <cell r="D216">
            <v>3.3380000000000001</v>
          </cell>
        </row>
        <row r="217">
          <cell r="C217">
            <v>7.5</v>
          </cell>
          <cell r="D217">
            <v>3.3690000000000002</v>
          </cell>
        </row>
        <row r="218">
          <cell r="C218">
            <v>7.6</v>
          </cell>
          <cell r="D218">
            <v>3.4</v>
          </cell>
        </row>
        <row r="219">
          <cell r="C219">
            <v>7.7</v>
          </cell>
          <cell r="D219">
            <v>3.431</v>
          </cell>
        </row>
        <row r="220">
          <cell r="C220">
            <v>7.8</v>
          </cell>
          <cell r="D220">
            <v>3.4620000000000002</v>
          </cell>
        </row>
        <row r="221">
          <cell r="C221">
            <v>7.9</v>
          </cell>
          <cell r="D221">
            <v>3.4929999999999999</v>
          </cell>
        </row>
        <row r="222">
          <cell r="C222">
            <v>8</v>
          </cell>
          <cell r="D222">
            <v>3.524</v>
          </cell>
        </row>
        <row r="223">
          <cell r="C223">
            <v>8.1</v>
          </cell>
          <cell r="D223">
            <v>3.5550000000000002</v>
          </cell>
        </row>
        <row r="224">
          <cell r="C224">
            <v>8.1999999999999993</v>
          </cell>
          <cell r="D224">
            <v>3.585</v>
          </cell>
        </row>
        <row r="225">
          <cell r="C225">
            <v>8.3000000000000007</v>
          </cell>
          <cell r="D225">
            <v>3.6160000000000001</v>
          </cell>
        </row>
        <row r="226">
          <cell r="C226">
            <v>8.4</v>
          </cell>
          <cell r="D226">
            <v>3.6459999999999999</v>
          </cell>
        </row>
        <row r="227">
          <cell r="C227">
            <v>8.5</v>
          </cell>
          <cell r="D227">
            <v>3.677</v>
          </cell>
        </row>
        <row r="228">
          <cell r="C228">
            <v>8.6</v>
          </cell>
          <cell r="D228">
            <v>3.7069999999999999</v>
          </cell>
        </row>
        <row r="229">
          <cell r="C229">
            <v>8.6999999999999993</v>
          </cell>
          <cell r="D229">
            <v>3.738</v>
          </cell>
        </row>
        <row r="230">
          <cell r="C230">
            <v>8.8000000000000007</v>
          </cell>
          <cell r="D230">
            <v>3.7679999999999998</v>
          </cell>
        </row>
        <row r="231">
          <cell r="C231">
            <v>8.9</v>
          </cell>
          <cell r="D231">
            <v>3.798</v>
          </cell>
        </row>
        <row r="232">
          <cell r="C232">
            <v>9</v>
          </cell>
          <cell r="D232">
            <v>3.8279999999999998</v>
          </cell>
        </row>
        <row r="233">
          <cell r="C233">
            <v>9.1</v>
          </cell>
          <cell r="D233">
            <v>3.8580000000000001</v>
          </cell>
        </row>
        <row r="234">
          <cell r="C234">
            <v>9.1999999999999993</v>
          </cell>
          <cell r="D234">
            <v>3.8879999999999999</v>
          </cell>
        </row>
        <row r="235">
          <cell r="C235">
            <v>9.3000000000000007</v>
          </cell>
          <cell r="D235">
            <v>3.9180000000000001</v>
          </cell>
        </row>
        <row r="236">
          <cell r="C236">
            <v>9.4</v>
          </cell>
          <cell r="D236">
            <v>3.948</v>
          </cell>
        </row>
        <row r="237">
          <cell r="C237">
            <v>9.5</v>
          </cell>
          <cell r="D237">
            <v>3.9780000000000002</v>
          </cell>
        </row>
        <row r="238">
          <cell r="C238">
            <v>9.6</v>
          </cell>
          <cell r="D238">
            <v>4.008</v>
          </cell>
        </row>
        <row r="239">
          <cell r="C239">
            <v>9.6999999999999993</v>
          </cell>
          <cell r="D239">
            <v>4.0369999999999999</v>
          </cell>
        </row>
        <row r="240">
          <cell r="C240">
            <v>9.8000000000000007</v>
          </cell>
          <cell r="D240">
            <v>4.0670000000000002</v>
          </cell>
        </row>
        <row r="241">
          <cell r="C241">
            <v>9.9</v>
          </cell>
          <cell r="D241">
            <v>4.0970000000000004</v>
          </cell>
        </row>
        <row r="242">
          <cell r="C242">
            <v>10</v>
          </cell>
          <cell r="D242">
            <v>4.1260000000000003</v>
          </cell>
        </row>
        <row r="243">
          <cell r="C243">
            <v>10.199999999999999</v>
          </cell>
          <cell r="D243">
            <v>4.1849999999999996</v>
          </cell>
        </row>
        <row r="244">
          <cell r="C244">
            <v>10.4</v>
          </cell>
          <cell r="D244">
            <v>4.2439999999999998</v>
          </cell>
        </row>
        <row r="245">
          <cell r="C245">
            <v>10.6</v>
          </cell>
          <cell r="D245">
            <v>4.3019999999999996</v>
          </cell>
        </row>
        <row r="246">
          <cell r="C246">
            <v>10.8</v>
          </cell>
          <cell r="D246">
            <v>4.3609999999999998</v>
          </cell>
        </row>
        <row r="247">
          <cell r="C247">
            <v>11</v>
          </cell>
          <cell r="D247">
            <v>4.4189999999999996</v>
          </cell>
        </row>
        <row r="248">
          <cell r="C248">
            <v>11.2</v>
          </cell>
          <cell r="D248">
            <v>4.4770000000000003</v>
          </cell>
        </row>
        <row r="249">
          <cell r="C249">
            <v>11.4</v>
          </cell>
          <cell r="D249">
            <v>4.5339999999999998</v>
          </cell>
        </row>
        <row r="250">
          <cell r="C250">
            <v>11.6</v>
          </cell>
          <cell r="D250">
            <v>4.5919999999999996</v>
          </cell>
        </row>
        <row r="251">
          <cell r="C251">
            <v>11.8</v>
          </cell>
          <cell r="D251">
            <v>4.649</v>
          </cell>
        </row>
        <row r="252">
          <cell r="C252">
            <v>12</v>
          </cell>
          <cell r="D252">
            <v>4.7069999999999999</v>
          </cell>
        </row>
        <row r="253">
          <cell r="C253">
            <v>12.2</v>
          </cell>
          <cell r="D253">
            <v>4.7640000000000002</v>
          </cell>
        </row>
        <row r="254">
          <cell r="C254">
            <v>12.4</v>
          </cell>
          <cell r="D254">
            <v>4.82</v>
          </cell>
        </row>
        <row r="255">
          <cell r="C255">
            <v>12.6</v>
          </cell>
          <cell r="D255">
            <v>4.8769999999999998</v>
          </cell>
        </row>
        <row r="256">
          <cell r="C256">
            <v>12.8</v>
          </cell>
          <cell r="D256">
            <v>4.9340000000000002</v>
          </cell>
        </row>
        <row r="257">
          <cell r="C257">
            <v>13</v>
          </cell>
          <cell r="D257">
            <v>4.99</v>
          </cell>
        </row>
        <row r="258">
          <cell r="C258">
            <v>13.2</v>
          </cell>
          <cell r="D258">
            <v>5.0469999999999997</v>
          </cell>
        </row>
        <row r="259">
          <cell r="C259">
            <v>13.4</v>
          </cell>
          <cell r="D259">
            <v>5.1029999999999998</v>
          </cell>
        </row>
        <row r="260">
          <cell r="C260">
            <v>13.6</v>
          </cell>
          <cell r="D260">
            <v>5.1589999999999998</v>
          </cell>
        </row>
        <row r="261">
          <cell r="C261">
            <v>13.8</v>
          </cell>
          <cell r="D261">
            <v>5.2149999999999999</v>
          </cell>
        </row>
        <row r="262">
          <cell r="C262">
            <v>14</v>
          </cell>
          <cell r="D262">
            <v>5.27</v>
          </cell>
        </row>
        <row r="263">
          <cell r="C263">
            <v>14.2</v>
          </cell>
          <cell r="D263">
            <v>5.3259999999999996</v>
          </cell>
        </row>
        <row r="264">
          <cell r="C264">
            <v>14.4</v>
          </cell>
          <cell r="D264">
            <v>5.3819999999999997</v>
          </cell>
        </row>
        <row r="265">
          <cell r="C265">
            <v>14.6</v>
          </cell>
          <cell r="D265">
            <v>5.4370000000000003</v>
          </cell>
        </row>
        <row r="266">
          <cell r="C266">
            <v>14.8</v>
          </cell>
          <cell r="D266">
            <v>5.492</v>
          </cell>
        </row>
        <row r="267">
          <cell r="C267">
            <v>15</v>
          </cell>
          <cell r="D267">
            <v>5.5469999999999997</v>
          </cell>
        </row>
        <row r="268">
          <cell r="C268">
            <v>15.2</v>
          </cell>
          <cell r="D268">
            <v>5.6020000000000003</v>
          </cell>
        </row>
        <row r="269">
          <cell r="C269">
            <v>15.4</v>
          </cell>
          <cell r="D269">
            <v>5.657</v>
          </cell>
        </row>
        <row r="270">
          <cell r="C270">
            <v>15.6</v>
          </cell>
          <cell r="D270">
            <v>5.7119999999999997</v>
          </cell>
        </row>
        <row r="271">
          <cell r="C271">
            <v>15.8</v>
          </cell>
          <cell r="D271">
            <v>5.7670000000000003</v>
          </cell>
        </row>
        <row r="272">
          <cell r="C272">
            <v>16</v>
          </cell>
          <cell r="D272">
            <v>5.8209999999999997</v>
          </cell>
        </row>
        <row r="273">
          <cell r="C273">
            <v>16.2</v>
          </cell>
          <cell r="D273">
            <v>5.8760000000000003</v>
          </cell>
        </row>
        <row r="274">
          <cell r="C274">
            <v>16.399999999999999</v>
          </cell>
          <cell r="D274">
            <v>5.93</v>
          </cell>
        </row>
        <row r="275">
          <cell r="C275">
            <v>16.600000000000001</v>
          </cell>
          <cell r="D275">
            <v>5.984</v>
          </cell>
        </row>
        <row r="276">
          <cell r="C276">
            <v>16.8</v>
          </cell>
          <cell r="D276">
            <v>6.0389999999999997</v>
          </cell>
        </row>
        <row r="277">
          <cell r="C277">
            <v>17</v>
          </cell>
          <cell r="D277">
            <v>6.093</v>
          </cell>
        </row>
        <row r="278">
          <cell r="C278">
            <v>17.2</v>
          </cell>
          <cell r="D278">
            <v>6.1470000000000002</v>
          </cell>
        </row>
        <row r="279">
          <cell r="C279">
            <v>17.399999999999999</v>
          </cell>
          <cell r="D279">
            <v>6.2009999999999996</v>
          </cell>
        </row>
        <row r="280">
          <cell r="C280">
            <v>17.600000000000001</v>
          </cell>
          <cell r="D280">
            <v>6.2539999999999996</v>
          </cell>
        </row>
        <row r="281">
          <cell r="C281">
            <v>17.8</v>
          </cell>
          <cell r="D281">
            <v>6.3079999999999998</v>
          </cell>
        </row>
        <row r="282">
          <cell r="C282">
            <v>18</v>
          </cell>
          <cell r="D282">
            <v>6.3620000000000001</v>
          </cell>
        </row>
        <row r="283">
          <cell r="C283">
            <v>18.2</v>
          </cell>
          <cell r="D283">
            <v>6.415</v>
          </cell>
        </row>
        <row r="284">
          <cell r="C284">
            <v>18.399999999999999</v>
          </cell>
          <cell r="D284">
            <v>6.4690000000000003</v>
          </cell>
        </row>
        <row r="285">
          <cell r="C285">
            <v>18.600000000000001</v>
          </cell>
          <cell r="D285">
            <v>6.5220000000000002</v>
          </cell>
        </row>
        <row r="286">
          <cell r="C286">
            <v>18.8</v>
          </cell>
          <cell r="D286">
            <v>6.5750000000000002</v>
          </cell>
        </row>
        <row r="287">
          <cell r="C287">
            <v>19</v>
          </cell>
          <cell r="D287">
            <v>6.6289999999999996</v>
          </cell>
        </row>
        <row r="288">
          <cell r="C288">
            <v>19.2</v>
          </cell>
          <cell r="D288">
            <v>6.6820000000000004</v>
          </cell>
        </row>
        <row r="289">
          <cell r="C289">
            <v>19.399999999999999</v>
          </cell>
          <cell r="D289">
            <v>6.734</v>
          </cell>
        </row>
        <row r="290">
          <cell r="C290">
            <v>19.600000000000001</v>
          </cell>
          <cell r="D290">
            <v>6.7880000000000003</v>
          </cell>
        </row>
        <row r="291">
          <cell r="C291">
            <v>19.8</v>
          </cell>
          <cell r="D291">
            <v>6.84</v>
          </cell>
        </row>
        <row r="292">
          <cell r="C292">
            <v>20</v>
          </cell>
          <cell r="D292">
            <v>6.8929999999999998</v>
          </cell>
        </row>
        <row r="293">
          <cell r="C293">
            <v>20.5</v>
          </cell>
          <cell r="D293">
            <v>7.0250000000000004</v>
          </cell>
        </row>
        <row r="294">
          <cell r="C294">
            <v>21</v>
          </cell>
          <cell r="D294">
            <v>7.1559999999999997</v>
          </cell>
        </row>
        <row r="295">
          <cell r="C295">
            <v>21.5</v>
          </cell>
          <cell r="D295">
            <v>7.2869999999999999</v>
          </cell>
        </row>
        <row r="296">
          <cell r="C296">
            <v>22</v>
          </cell>
          <cell r="D296">
            <v>7.4169999999999998</v>
          </cell>
        </row>
        <row r="297">
          <cell r="C297">
            <v>22.5</v>
          </cell>
          <cell r="D297">
            <v>7.5469999999999997</v>
          </cell>
        </row>
        <row r="298">
          <cell r="C298">
            <v>23</v>
          </cell>
          <cell r="D298">
            <v>7.6769999999999996</v>
          </cell>
        </row>
        <row r="299">
          <cell r="C299">
            <v>23.5</v>
          </cell>
          <cell r="D299">
            <v>7.806</v>
          </cell>
        </row>
        <row r="300">
          <cell r="C300">
            <v>24</v>
          </cell>
          <cell r="D300">
            <v>7.9349999999999996</v>
          </cell>
        </row>
        <row r="301">
          <cell r="C301">
            <v>24.5</v>
          </cell>
          <cell r="D301">
            <v>8.0640000000000001</v>
          </cell>
        </row>
        <row r="302">
          <cell r="C302">
            <v>25</v>
          </cell>
          <cell r="D302">
            <v>8.1920000000000002</v>
          </cell>
        </row>
        <row r="303">
          <cell r="C303">
            <v>25.5</v>
          </cell>
          <cell r="D303">
            <v>8.32</v>
          </cell>
        </row>
        <row r="304">
          <cell r="C304">
            <v>26</v>
          </cell>
          <cell r="D304">
            <v>8.4469999999999992</v>
          </cell>
        </row>
        <row r="305">
          <cell r="C305">
            <v>26.5</v>
          </cell>
          <cell r="D305">
            <v>8.5749999999999993</v>
          </cell>
        </row>
        <row r="306">
          <cell r="C306">
            <v>27</v>
          </cell>
          <cell r="D306">
            <v>8.7010000000000005</v>
          </cell>
        </row>
        <row r="307">
          <cell r="C307">
            <v>27.5</v>
          </cell>
          <cell r="D307">
            <v>8.8279999999999994</v>
          </cell>
        </row>
        <row r="308">
          <cell r="C308">
            <v>28</v>
          </cell>
          <cell r="D308">
            <v>8.9550000000000001</v>
          </cell>
        </row>
        <row r="309">
          <cell r="C309">
            <v>28.5</v>
          </cell>
          <cell r="D309">
            <v>9.0809999999999995</v>
          </cell>
        </row>
        <row r="310">
          <cell r="C310">
            <v>29</v>
          </cell>
          <cell r="D310">
            <v>9.2070000000000007</v>
          </cell>
        </row>
        <row r="311">
          <cell r="C311">
            <v>29.5</v>
          </cell>
          <cell r="D311">
            <v>9.3320000000000007</v>
          </cell>
        </row>
        <row r="312">
          <cell r="C312">
            <v>30</v>
          </cell>
          <cell r="D312">
            <v>9.4570000000000007</v>
          </cell>
        </row>
        <row r="313">
          <cell r="C313">
            <v>30.5</v>
          </cell>
          <cell r="D313">
            <v>9.5830000000000002</v>
          </cell>
        </row>
        <row r="314">
          <cell r="C314">
            <v>31</v>
          </cell>
          <cell r="D314">
            <v>9.7070000000000007</v>
          </cell>
        </row>
        <row r="315">
          <cell r="C315">
            <v>31.5</v>
          </cell>
          <cell r="D315">
            <v>9.8320000000000007</v>
          </cell>
        </row>
        <row r="316">
          <cell r="C316">
            <v>32</v>
          </cell>
          <cell r="D316">
            <v>9.9570000000000007</v>
          </cell>
        </row>
        <row r="317">
          <cell r="C317">
            <v>32.5</v>
          </cell>
          <cell r="D317">
            <v>10.08</v>
          </cell>
        </row>
        <row r="318">
          <cell r="C318">
            <v>33</v>
          </cell>
          <cell r="D318">
            <v>10.199999999999999</v>
          </cell>
        </row>
        <row r="319">
          <cell r="C319">
            <v>33.5</v>
          </cell>
          <cell r="D319">
            <v>10.33</v>
          </cell>
        </row>
        <row r="320">
          <cell r="C320">
            <v>34</v>
          </cell>
          <cell r="D320">
            <v>10.45</v>
          </cell>
        </row>
        <row r="321">
          <cell r="C321">
            <v>34.5</v>
          </cell>
          <cell r="D321">
            <v>10.58</v>
          </cell>
        </row>
        <row r="322">
          <cell r="C322">
            <v>35</v>
          </cell>
          <cell r="D322">
            <v>10.7</v>
          </cell>
        </row>
        <row r="323">
          <cell r="C323">
            <v>35.5</v>
          </cell>
          <cell r="D323">
            <v>10.82</v>
          </cell>
        </row>
        <row r="324">
          <cell r="C324">
            <v>36</v>
          </cell>
          <cell r="D324">
            <v>10.94</v>
          </cell>
        </row>
        <row r="325">
          <cell r="C325">
            <v>36.5</v>
          </cell>
          <cell r="D325">
            <v>11.07</v>
          </cell>
        </row>
        <row r="326">
          <cell r="C326">
            <v>37</v>
          </cell>
          <cell r="D326">
            <v>11.19</v>
          </cell>
        </row>
        <row r="327">
          <cell r="C327">
            <v>37.5</v>
          </cell>
          <cell r="D327">
            <v>11.31</v>
          </cell>
        </row>
        <row r="328">
          <cell r="C328">
            <v>38</v>
          </cell>
          <cell r="D328">
            <v>11.43</v>
          </cell>
        </row>
        <row r="329">
          <cell r="C329">
            <v>38.5</v>
          </cell>
          <cell r="D329">
            <v>11.56</v>
          </cell>
        </row>
        <row r="330">
          <cell r="C330">
            <v>39</v>
          </cell>
          <cell r="D330">
            <v>11.68</v>
          </cell>
        </row>
        <row r="331">
          <cell r="C331">
            <v>39.5</v>
          </cell>
          <cell r="D331">
            <v>11.8</v>
          </cell>
        </row>
        <row r="332">
          <cell r="C332">
            <v>40</v>
          </cell>
          <cell r="D332">
            <v>11.92</v>
          </cell>
        </row>
        <row r="333">
          <cell r="C333">
            <v>40.5</v>
          </cell>
          <cell r="D333">
            <v>12.04</v>
          </cell>
        </row>
        <row r="334">
          <cell r="C334">
            <v>41</v>
          </cell>
          <cell r="D334">
            <v>12.16</v>
          </cell>
        </row>
        <row r="335">
          <cell r="C335">
            <v>41.5</v>
          </cell>
          <cell r="D335">
            <v>12.28</v>
          </cell>
        </row>
        <row r="336">
          <cell r="C336">
            <v>42</v>
          </cell>
          <cell r="D336">
            <v>12.41</v>
          </cell>
        </row>
        <row r="337">
          <cell r="C337">
            <v>42.5</v>
          </cell>
          <cell r="D337">
            <v>12.53</v>
          </cell>
        </row>
        <row r="338">
          <cell r="C338">
            <v>43</v>
          </cell>
          <cell r="D338">
            <v>12.65</v>
          </cell>
        </row>
        <row r="339">
          <cell r="C339">
            <v>43.5</v>
          </cell>
          <cell r="D339">
            <v>12.77</v>
          </cell>
        </row>
        <row r="340">
          <cell r="C340">
            <v>44</v>
          </cell>
          <cell r="D340">
            <v>12.89</v>
          </cell>
        </row>
        <row r="341">
          <cell r="C341">
            <v>44.5</v>
          </cell>
          <cell r="D341">
            <v>13.01</v>
          </cell>
        </row>
        <row r="342">
          <cell r="C342">
            <v>45</v>
          </cell>
          <cell r="D342">
            <v>13.13</v>
          </cell>
        </row>
        <row r="343">
          <cell r="C343">
            <v>45.5</v>
          </cell>
          <cell r="D343">
            <v>13.25</v>
          </cell>
        </row>
        <row r="344">
          <cell r="C344">
            <v>46</v>
          </cell>
          <cell r="D344">
            <v>13.37</v>
          </cell>
        </row>
        <row r="345">
          <cell r="C345">
            <v>46.5</v>
          </cell>
          <cell r="D345">
            <v>13.49</v>
          </cell>
        </row>
        <row r="346">
          <cell r="C346">
            <v>47</v>
          </cell>
          <cell r="D346">
            <v>13.61</v>
          </cell>
        </row>
        <row r="347">
          <cell r="C347">
            <v>47.5</v>
          </cell>
          <cell r="D347">
            <v>13.73</v>
          </cell>
        </row>
        <row r="348">
          <cell r="C348">
            <v>48</v>
          </cell>
          <cell r="D348">
            <v>13.85</v>
          </cell>
        </row>
        <row r="349">
          <cell r="C349">
            <v>48.5</v>
          </cell>
          <cell r="D349">
            <v>13.97</v>
          </cell>
        </row>
        <row r="350">
          <cell r="C350">
            <v>49</v>
          </cell>
          <cell r="D350">
            <v>14.09</v>
          </cell>
        </row>
        <row r="351">
          <cell r="C351">
            <v>49.5</v>
          </cell>
          <cell r="D351">
            <v>14.2</v>
          </cell>
        </row>
        <row r="352">
          <cell r="C352">
            <v>50</v>
          </cell>
          <cell r="D352">
            <v>14.32</v>
          </cell>
        </row>
        <row r="353">
          <cell r="C353">
            <v>51</v>
          </cell>
          <cell r="D353">
            <v>14.56</v>
          </cell>
        </row>
        <row r="354">
          <cell r="C354">
            <v>52</v>
          </cell>
          <cell r="D354">
            <v>14.8</v>
          </cell>
        </row>
        <row r="355">
          <cell r="C355">
            <v>53</v>
          </cell>
          <cell r="D355">
            <v>15.04</v>
          </cell>
        </row>
        <row r="356">
          <cell r="C356">
            <v>54</v>
          </cell>
          <cell r="D356">
            <v>15.27</v>
          </cell>
        </row>
        <row r="357">
          <cell r="C357">
            <v>55</v>
          </cell>
          <cell r="D357">
            <v>15.51</v>
          </cell>
        </row>
        <row r="358">
          <cell r="C358">
            <v>56</v>
          </cell>
          <cell r="D358">
            <v>15.74</v>
          </cell>
        </row>
        <row r="359">
          <cell r="C359">
            <v>57</v>
          </cell>
          <cell r="D359">
            <v>15.98</v>
          </cell>
        </row>
        <row r="360">
          <cell r="C360">
            <v>58</v>
          </cell>
          <cell r="D360">
            <v>16.22</v>
          </cell>
        </row>
        <row r="361">
          <cell r="C361">
            <v>59</v>
          </cell>
          <cell r="D361">
            <v>16.45</v>
          </cell>
        </row>
        <row r="362">
          <cell r="C362">
            <v>60</v>
          </cell>
          <cell r="D362">
            <v>16.690000000000001</v>
          </cell>
        </row>
        <row r="363">
          <cell r="C363">
            <v>61</v>
          </cell>
          <cell r="D363">
            <v>16.920000000000002</v>
          </cell>
        </row>
        <row r="364">
          <cell r="C364">
            <v>62</v>
          </cell>
          <cell r="D364">
            <v>17.149999999999999</v>
          </cell>
        </row>
        <row r="365">
          <cell r="C365">
            <v>63</v>
          </cell>
          <cell r="D365">
            <v>17.39</v>
          </cell>
        </row>
        <row r="366">
          <cell r="C366">
            <v>64</v>
          </cell>
          <cell r="D366">
            <v>17.62</v>
          </cell>
        </row>
        <row r="367">
          <cell r="C367">
            <v>65</v>
          </cell>
          <cell r="D367">
            <v>17.850000000000001</v>
          </cell>
        </row>
        <row r="368">
          <cell r="C368">
            <v>66</v>
          </cell>
          <cell r="D368">
            <v>18.09</v>
          </cell>
        </row>
        <row r="369">
          <cell r="C369">
            <v>67</v>
          </cell>
          <cell r="D369">
            <v>18.32</v>
          </cell>
        </row>
        <row r="370">
          <cell r="C370">
            <v>68</v>
          </cell>
          <cell r="D370">
            <v>18.55</v>
          </cell>
        </row>
        <row r="371">
          <cell r="C371">
            <v>69</v>
          </cell>
          <cell r="D371">
            <v>18.79</v>
          </cell>
        </row>
        <row r="372">
          <cell r="C372">
            <v>70</v>
          </cell>
          <cell r="D372">
            <v>19.02</v>
          </cell>
        </row>
        <row r="373">
          <cell r="C373">
            <v>71</v>
          </cell>
          <cell r="D373">
            <v>19.25</v>
          </cell>
        </row>
        <row r="374">
          <cell r="C374">
            <v>72</v>
          </cell>
          <cell r="D374">
            <v>19.48</v>
          </cell>
        </row>
        <row r="375">
          <cell r="C375">
            <v>73</v>
          </cell>
          <cell r="D375">
            <v>19.71</v>
          </cell>
        </row>
        <row r="376">
          <cell r="C376">
            <v>74</v>
          </cell>
          <cell r="D376">
            <v>19.940000000000001</v>
          </cell>
        </row>
        <row r="377">
          <cell r="C377">
            <v>75</v>
          </cell>
          <cell r="D377">
            <v>20.18</v>
          </cell>
        </row>
        <row r="378">
          <cell r="C378">
            <v>76</v>
          </cell>
          <cell r="D378">
            <v>20.41</v>
          </cell>
        </row>
        <row r="379">
          <cell r="C379">
            <v>77</v>
          </cell>
          <cell r="D379">
            <v>20.64</v>
          </cell>
        </row>
        <row r="380">
          <cell r="C380">
            <v>78</v>
          </cell>
          <cell r="D380">
            <v>20.87</v>
          </cell>
        </row>
        <row r="381">
          <cell r="C381">
            <v>79</v>
          </cell>
          <cell r="D381">
            <v>21.1</v>
          </cell>
        </row>
        <row r="382">
          <cell r="C382">
            <v>80</v>
          </cell>
          <cell r="D382">
            <v>21.33</v>
          </cell>
        </row>
        <row r="383">
          <cell r="C383">
            <v>81</v>
          </cell>
          <cell r="D383">
            <v>21.56</v>
          </cell>
        </row>
        <row r="384">
          <cell r="C384">
            <v>82</v>
          </cell>
          <cell r="D384">
            <v>21.69</v>
          </cell>
        </row>
        <row r="385">
          <cell r="C385">
            <v>83</v>
          </cell>
          <cell r="D385">
            <v>22.02</v>
          </cell>
        </row>
        <row r="386">
          <cell r="C386">
            <v>84</v>
          </cell>
          <cell r="D386">
            <v>22.25</v>
          </cell>
        </row>
        <row r="387">
          <cell r="C387">
            <v>85</v>
          </cell>
          <cell r="D387">
            <v>22.48</v>
          </cell>
        </row>
        <row r="388">
          <cell r="C388">
            <v>86</v>
          </cell>
          <cell r="D388">
            <v>22.71</v>
          </cell>
        </row>
        <row r="389">
          <cell r="C389">
            <v>87</v>
          </cell>
          <cell r="D389">
            <v>22.94</v>
          </cell>
        </row>
        <row r="390">
          <cell r="C390">
            <v>88</v>
          </cell>
          <cell r="D390">
            <v>23.17</v>
          </cell>
        </row>
        <row r="391">
          <cell r="C391">
            <v>89</v>
          </cell>
          <cell r="D391">
            <v>23.39</v>
          </cell>
        </row>
        <row r="392">
          <cell r="C392">
            <v>90</v>
          </cell>
          <cell r="D392">
            <v>23.62</v>
          </cell>
        </row>
        <row r="393">
          <cell r="C393">
            <v>91</v>
          </cell>
          <cell r="D393">
            <v>23.85</v>
          </cell>
        </row>
        <row r="394">
          <cell r="C394">
            <v>92</v>
          </cell>
          <cell r="D394">
            <v>24.08</v>
          </cell>
        </row>
        <row r="395">
          <cell r="C395">
            <v>93</v>
          </cell>
          <cell r="D395">
            <v>24.31</v>
          </cell>
        </row>
        <row r="396">
          <cell r="C396">
            <v>94</v>
          </cell>
          <cell r="D396">
            <v>24.54</v>
          </cell>
        </row>
        <row r="397">
          <cell r="C397">
            <v>95</v>
          </cell>
          <cell r="D397">
            <v>24.77</v>
          </cell>
        </row>
        <row r="398">
          <cell r="C398">
            <v>96</v>
          </cell>
          <cell r="D398">
            <v>24.99</v>
          </cell>
        </row>
        <row r="399">
          <cell r="C399">
            <v>97</v>
          </cell>
          <cell r="D399">
            <v>25.22</v>
          </cell>
        </row>
        <row r="400">
          <cell r="C400">
            <v>98</v>
          </cell>
          <cell r="D400">
            <v>25.45</v>
          </cell>
        </row>
        <row r="401">
          <cell r="C401">
            <v>99</v>
          </cell>
          <cell r="D401">
            <v>25.68</v>
          </cell>
        </row>
        <row r="402">
          <cell r="C402">
            <v>100</v>
          </cell>
          <cell r="D402">
            <v>25.91</v>
          </cell>
        </row>
        <row r="403">
          <cell r="C403">
            <v>102</v>
          </cell>
          <cell r="D403">
            <v>26.36</v>
          </cell>
        </row>
        <row r="404">
          <cell r="C404">
            <v>104</v>
          </cell>
          <cell r="D404">
            <v>26.82</v>
          </cell>
        </row>
        <row r="405">
          <cell r="C405">
            <v>106</v>
          </cell>
          <cell r="D405">
            <v>27.27</v>
          </cell>
        </row>
        <row r="406">
          <cell r="C406">
            <v>108</v>
          </cell>
          <cell r="D406">
            <v>27.72</v>
          </cell>
        </row>
        <row r="407">
          <cell r="C407">
            <v>110</v>
          </cell>
          <cell r="D407">
            <v>28.18</v>
          </cell>
        </row>
        <row r="408">
          <cell r="C408">
            <v>112</v>
          </cell>
          <cell r="D408">
            <v>28.63</v>
          </cell>
        </row>
        <row r="409">
          <cell r="C409">
            <v>114</v>
          </cell>
          <cell r="D409">
            <v>29.09</v>
          </cell>
        </row>
        <row r="410">
          <cell r="C410">
            <v>116</v>
          </cell>
          <cell r="D410">
            <v>29.54</v>
          </cell>
        </row>
        <row r="411">
          <cell r="C411">
            <v>118</v>
          </cell>
          <cell r="D411">
            <v>29.89</v>
          </cell>
        </row>
        <row r="412">
          <cell r="C412">
            <v>120</v>
          </cell>
          <cell r="D412">
            <v>30.44</v>
          </cell>
        </row>
        <row r="413">
          <cell r="C413">
            <v>122</v>
          </cell>
          <cell r="D413">
            <v>30.9</v>
          </cell>
        </row>
        <row r="414">
          <cell r="C414">
            <v>124</v>
          </cell>
          <cell r="D414">
            <v>31.35</v>
          </cell>
        </row>
        <row r="415">
          <cell r="C415">
            <v>126</v>
          </cell>
          <cell r="D415">
            <v>31.8</v>
          </cell>
        </row>
        <row r="416">
          <cell r="C416">
            <v>128</v>
          </cell>
          <cell r="D416">
            <v>32.25</v>
          </cell>
        </row>
        <row r="417">
          <cell r="C417">
            <v>130</v>
          </cell>
          <cell r="D417">
            <v>32.700000000000003</v>
          </cell>
        </row>
        <row r="418">
          <cell r="C418">
            <v>132</v>
          </cell>
          <cell r="D418">
            <v>33.15</v>
          </cell>
        </row>
        <row r="419">
          <cell r="C419">
            <v>134</v>
          </cell>
          <cell r="D419">
            <v>33.6</v>
          </cell>
        </row>
        <row r="420">
          <cell r="C420">
            <v>136</v>
          </cell>
          <cell r="D420">
            <v>34.06</v>
          </cell>
        </row>
        <row r="421">
          <cell r="C421">
            <v>138</v>
          </cell>
          <cell r="D421">
            <v>34.51</v>
          </cell>
        </row>
        <row r="422">
          <cell r="C422">
            <v>140</v>
          </cell>
          <cell r="D422">
            <v>34.96</v>
          </cell>
        </row>
        <row r="423">
          <cell r="C423">
            <v>142</v>
          </cell>
          <cell r="D423">
            <v>35.409999999999997</v>
          </cell>
        </row>
        <row r="424">
          <cell r="C424">
            <v>144</v>
          </cell>
          <cell r="D424">
            <v>35.86</v>
          </cell>
        </row>
        <row r="425">
          <cell r="C425">
            <v>146</v>
          </cell>
          <cell r="D425">
            <v>36.31</v>
          </cell>
        </row>
        <row r="426">
          <cell r="C426">
            <v>148</v>
          </cell>
          <cell r="D426">
            <v>36.76</v>
          </cell>
        </row>
        <row r="427">
          <cell r="C427">
            <v>150</v>
          </cell>
          <cell r="D427">
            <v>37.21</v>
          </cell>
        </row>
        <row r="428">
          <cell r="C428">
            <v>152</v>
          </cell>
          <cell r="D428">
            <v>37.659999999999997</v>
          </cell>
        </row>
        <row r="429">
          <cell r="C429">
            <v>154</v>
          </cell>
          <cell r="D429">
            <v>38.11</v>
          </cell>
        </row>
        <row r="430">
          <cell r="C430">
            <v>156</v>
          </cell>
          <cell r="D430">
            <v>38.56</v>
          </cell>
        </row>
        <row r="431">
          <cell r="C431">
            <v>158</v>
          </cell>
          <cell r="D431">
            <v>39.01</v>
          </cell>
        </row>
        <row r="432">
          <cell r="C432">
            <v>160</v>
          </cell>
          <cell r="D432">
            <v>39.46</v>
          </cell>
        </row>
        <row r="433">
          <cell r="C433">
            <v>162</v>
          </cell>
          <cell r="D433">
            <v>39.909999999999997</v>
          </cell>
        </row>
        <row r="434">
          <cell r="C434">
            <v>164</v>
          </cell>
          <cell r="D434">
            <v>40.35</v>
          </cell>
        </row>
        <row r="435">
          <cell r="C435">
            <v>166</v>
          </cell>
          <cell r="D435">
            <v>40.799999999999997</v>
          </cell>
        </row>
        <row r="436">
          <cell r="C436">
            <v>168</v>
          </cell>
          <cell r="D436">
            <v>41.25</v>
          </cell>
        </row>
        <row r="437">
          <cell r="C437">
            <v>170</v>
          </cell>
          <cell r="D437">
            <v>41.7</v>
          </cell>
        </row>
        <row r="438">
          <cell r="C438">
            <v>172</v>
          </cell>
          <cell r="D438">
            <v>42.15</v>
          </cell>
        </row>
        <row r="439">
          <cell r="C439">
            <v>174</v>
          </cell>
          <cell r="D439">
            <v>42.6</v>
          </cell>
        </row>
        <row r="440">
          <cell r="C440">
            <v>176</v>
          </cell>
          <cell r="D440">
            <v>43.05</v>
          </cell>
        </row>
        <row r="441">
          <cell r="C441">
            <v>178</v>
          </cell>
          <cell r="D441">
            <v>43.5</v>
          </cell>
        </row>
        <row r="442">
          <cell r="C442">
            <v>180</v>
          </cell>
          <cell r="D442">
            <v>43.95</v>
          </cell>
        </row>
        <row r="443">
          <cell r="C443">
            <v>182</v>
          </cell>
          <cell r="D443">
            <v>44.4</v>
          </cell>
        </row>
        <row r="444">
          <cell r="C444">
            <v>184</v>
          </cell>
          <cell r="D444">
            <v>44.84</v>
          </cell>
        </row>
        <row r="445">
          <cell r="C445">
            <v>186</v>
          </cell>
          <cell r="D445">
            <v>45.29</v>
          </cell>
        </row>
        <row r="446">
          <cell r="C446">
            <v>188</v>
          </cell>
          <cell r="D446">
            <v>45.74</v>
          </cell>
        </row>
        <row r="447">
          <cell r="C447">
            <v>190</v>
          </cell>
          <cell r="D447">
            <v>46.19</v>
          </cell>
        </row>
        <row r="448">
          <cell r="C448">
            <v>192</v>
          </cell>
          <cell r="D448">
            <v>46.64</v>
          </cell>
        </row>
        <row r="449">
          <cell r="C449">
            <v>194</v>
          </cell>
          <cell r="D449">
            <v>47.09</v>
          </cell>
        </row>
        <row r="450">
          <cell r="C450">
            <v>196</v>
          </cell>
          <cell r="D450">
            <v>47.54</v>
          </cell>
        </row>
        <row r="451">
          <cell r="C451">
            <v>198</v>
          </cell>
          <cell r="D451">
            <v>47.99</v>
          </cell>
        </row>
        <row r="452">
          <cell r="C452">
            <v>200</v>
          </cell>
          <cell r="D452">
            <v>48.43</v>
          </cell>
        </row>
        <row r="453">
          <cell r="C453">
            <v>205</v>
          </cell>
          <cell r="D453">
            <v>49.49</v>
          </cell>
        </row>
        <row r="454">
          <cell r="C454">
            <v>210</v>
          </cell>
          <cell r="D454">
            <v>50.59</v>
          </cell>
        </row>
        <row r="455">
          <cell r="C455">
            <v>215</v>
          </cell>
          <cell r="D455">
            <v>51.7</v>
          </cell>
        </row>
        <row r="456">
          <cell r="C456">
            <v>220</v>
          </cell>
          <cell r="D456">
            <v>52.8</v>
          </cell>
        </row>
        <row r="457">
          <cell r="C457">
            <v>225</v>
          </cell>
          <cell r="D457">
            <v>53.9</v>
          </cell>
        </row>
        <row r="458">
          <cell r="C458">
            <v>230</v>
          </cell>
          <cell r="D458">
            <v>55</v>
          </cell>
        </row>
        <row r="459">
          <cell r="C459">
            <v>235</v>
          </cell>
          <cell r="D459">
            <v>56.1</v>
          </cell>
        </row>
        <row r="460">
          <cell r="C460">
            <v>240</v>
          </cell>
          <cell r="D460">
            <v>57.19</v>
          </cell>
        </row>
        <row r="461">
          <cell r="C461">
            <v>245</v>
          </cell>
          <cell r="D461">
            <v>58.29</v>
          </cell>
        </row>
        <row r="462">
          <cell r="C462">
            <v>250</v>
          </cell>
          <cell r="D462">
            <v>59.38</v>
          </cell>
        </row>
        <row r="463">
          <cell r="C463">
            <v>255</v>
          </cell>
          <cell r="D463">
            <v>60.48</v>
          </cell>
        </row>
        <row r="464">
          <cell r="C464">
            <v>260</v>
          </cell>
          <cell r="D464">
            <v>61.57</v>
          </cell>
        </row>
        <row r="465">
          <cell r="C465">
            <v>265</v>
          </cell>
          <cell r="D465">
            <v>62.66</v>
          </cell>
        </row>
        <row r="466">
          <cell r="C466">
            <v>270</v>
          </cell>
          <cell r="D466">
            <v>63.75</v>
          </cell>
        </row>
        <row r="467">
          <cell r="C467">
            <v>275</v>
          </cell>
          <cell r="D467">
            <v>64.849999999999994</v>
          </cell>
        </row>
        <row r="468">
          <cell r="C468">
            <v>280</v>
          </cell>
          <cell r="D468">
            <v>65.94</v>
          </cell>
        </row>
        <row r="469">
          <cell r="C469">
            <v>285</v>
          </cell>
          <cell r="D469">
            <v>67.03</v>
          </cell>
        </row>
        <row r="470">
          <cell r="C470">
            <v>290</v>
          </cell>
          <cell r="D470">
            <v>68.12</v>
          </cell>
        </row>
        <row r="471">
          <cell r="C471">
            <v>295</v>
          </cell>
          <cell r="D471">
            <v>69.2</v>
          </cell>
        </row>
        <row r="472">
          <cell r="C472">
            <v>300</v>
          </cell>
          <cell r="D472">
            <v>70.290000000000006</v>
          </cell>
        </row>
        <row r="473">
          <cell r="C473">
            <v>305</v>
          </cell>
          <cell r="D473">
            <v>71.38</v>
          </cell>
        </row>
        <row r="474">
          <cell r="C474">
            <v>310</v>
          </cell>
          <cell r="D474">
            <v>72.459999999999994</v>
          </cell>
        </row>
        <row r="475">
          <cell r="C475">
            <v>315</v>
          </cell>
          <cell r="D475">
            <v>73.55</v>
          </cell>
        </row>
        <row r="476">
          <cell r="C476">
            <v>320</v>
          </cell>
          <cell r="D476">
            <v>74.63</v>
          </cell>
        </row>
        <row r="477">
          <cell r="C477">
            <v>325</v>
          </cell>
          <cell r="D477">
            <v>75.72</v>
          </cell>
        </row>
        <row r="478">
          <cell r="C478">
            <v>330</v>
          </cell>
          <cell r="D478">
            <v>76.8</v>
          </cell>
        </row>
        <row r="479">
          <cell r="C479">
            <v>335</v>
          </cell>
          <cell r="D479">
            <v>77.88</v>
          </cell>
        </row>
        <row r="480">
          <cell r="C480">
            <v>340</v>
          </cell>
          <cell r="D480">
            <v>78.959999999999994</v>
          </cell>
        </row>
        <row r="481">
          <cell r="C481">
            <v>345</v>
          </cell>
          <cell r="D481">
            <v>80.040000000000006</v>
          </cell>
        </row>
        <row r="482">
          <cell r="C482">
            <v>350</v>
          </cell>
          <cell r="D482">
            <v>81.12</v>
          </cell>
        </row>
        <row r="483">
          <cell r="C483">
            <v>355</v>
          </cell>
          <cell r="D483">
            <v>82.2</v>
          </cell>
        </row>
        <row r="484">
          <cell r="C484">
            <v>360</v>
          </cell>
          <cell r="D484">
            <v>83.28</v>
          </cell>
        </row>
        <row r="485">
          <cell r="C485">
            <v>365</v>
          </cell>
          <cell r="D485">
            <v>84.36</v>
          </cell>
        </row>
        <row r="486">
          <cell r="C486">
            <v>370</v>
          </cell>
          <cell r="D486">
            <v>85.44</v>
          </cell>
        </row>
        <row r="487">
          <cell r="C487">
            <v>375</v>
          </cell>
          <cell r="D487">
            <v>86.52</v>
          </cell>
        </row>
        <row r="488">
          <cell r="C488">
            <v>380</v>
          </cell>
          <cell r="D488">
            <v>87.6</v>
          </cell>
        </row>
        <row r="489">
          <cell r="C489">
            <v>385</v>
          </cell>
          <cell r="D489">
            <v>88.67</v>
          </cell>
        </row>
        <row r="490">
          <cell r="C490">
            <v>390</v>
          </cell>
          <cell r="D490">
            <v>89.75</v>
          </cell>
        </row>
        <row r="491">
          <cell r="C491">
            <v>395</v>
          </cell>
          <cell r="D491">
            <v>90.82</v>
          </cell>
        </row>
        <row r="492">
          <cell r="C492">
            <v>400</v>
          </cell>
          <cell r="D492">
            <v>91.9</v>
          </cell>
        </row>
        <row r="493">
          <cell r="C493">
            <v>405</v>
          </cell>
          <cell r="D493">
            <v>92.97</v>
          </cell>
        </row>
        <row r="494">
          <cell r="C494">
            <v>410</v>
          </cell>
          <cell r="D494">
            <v>94.05</v>
          </cell>
        </row>
        <row r="495">
          <cell r="C495">
            <v>415</v>
          </cell>
          <cell r="D495">
            <v>95.12</v>
          </cell>
        </row>
        <row r="496">
          <cell r="C496">
            <v>420</v>
          </cell>
          <cell r="D496">
            <v>96.2</v>
          </cell>
        </row>
        <row r="497">
          <cell r="C497">
            <v>425</v>
          </cell>
          <cell r="D497">
            <v>97.27</v>
          </cell>
        </row>
        <row r="498">
          <cell r="C498">
            <v>430</v>
          </cell>
          <cell r="D498">
            <v>98.34</v>
          </cell>
        </row>
        <row r="499">
          <cell r="C499">
            <v>435</v>
          </cell>
          <cell r="D499">
            <v>99.41</v>
          </cell>
        </row>
        <row r="500">
          <cell r="C500">
            <v>440</v>
          </cell>
          <cell r="D500">
            <v>100.49</v>
          </cell>
        </row>
        <row r="501">
          <cell r="C501">
            <v>445</v>
          </cell>
          <cell r="D501">
            <v>101.56</v>
          </cell>
        </row>
        <row r="502">
          <cell r="C502">
            <v>450</v>
          </cell>
          <cell r="D502">
            <v>102.63</v>
          </cell>
        </row>
        <row r="503">
          <cell r="C503">
            <v>455</v>
          </cell>
          <cell r="D503">
            <v>103.7</v>
          </cell>
        </row>
        <row r="504">
          <cell r="C504">
            <v>460</v>
          </cell>
          <cell r="D504">
            <v>104.77</v>
          </cell>
        </row>
        <row r="505">
          <cell r="C505">
            <v>465</v>
          </cell>
          <cell r="D505">
            <v>105.84</v>
          </cell>
        </row>
        <row r="506">
          <cell r="C506">
            <v>470</v>
          </cell>
          <cell r="D506">
            <v>106.91</v>
          </cell>
        </row>
        <row r="507">
          <cell r="C507">
            <v>475</v>
          </cell>
          <cell r="D507">
            <v>107.98</v>
          </cell>
        </row>
        <row r="508">
          <cell r="C508">
            <v>480</v>
          </cell>
          <cell r="D508">
            <v>109.05</v>
          </cell>
        </row>
        <row r="509">
          <cell r="C509">
            <v>485</v>
          </cell>
          <cell r="D509">
            <v>110.11</v>
          </cell>
        </row>
        <row r="510">
          <cell r="C510">
            <v>490</v>
          </cell>
          <cell r="D510">
            <v>111.18</v>
          </cell>
        </row>
        <row r="511">
          <cell r="C511">
            <v>495</v>
          </cell>
          <cell r="D511">
            <v>112.25</v>
          </cell>
        </row>
        <row r="512">
          <cell r="C512">
            <v>500</v>
          </cell>
          <cell r="D512">
            <v>113.32</v>
          </cell>
        </row>
        <row r="513">
          <cell r="C513">
            <v>505</v>
          </cell>
          <cell r="D513">
            <v>114.38</v>
          </cell>
        </row>
        <row r="514">
          <cell r="C514">
            <v>510</v>
          </cell>
          <cell r="D514">
            <v>115.45</v>
          </cell>
        </row>
        <row r="515">
          <cell r="C515">
            <v>515</v>
          </cell>
          <cell r="D515">
            <v>116.52</v>
          </cell>
        </row>
        <row r="516">
          <cell r="C516">
            <v>520</v>
          </cell>
          <cell r="D516">
            <v>117.58</v>
          </cell>
        </row>
        <row r="517">
          <cell r="C517">
            <v>525</v>
          </cell>
          <cell r="D517">
            <v>118.65</v>
          </cell>
        </row>
        <row r="518">
          <cell r="C518">
            <v>530</v>
          </cell>
          <cell r="D518">
            <v>119.71</v>
          </cell>
        </row>
        <row r="519">
          <cell r="C519">
            <v>535</v>
          </cell>
          <cell r="D519">
            <v>120.78</v>
          </cell>
        </row>
        <row r="520">
          <cell r="C520">
            <v>540</v>
          </cell>
          <cell r="D520">
            <v>121.84</v>
          </cell>
        </row>
        <row r="521">
          <cell r="C521">
            <v>545</v>
          </cell>
          <cell r="D521">
            <v>122.91</v>
          </cell>
        </row>
        <row r="522">
          <cell r="C522">
            <v>550</v>
          </cell>
          <cell r="D522">
            <v>123.97</v>
          </cell>
        </row>
        <row r="523">
          <cell r="C523">
            <v>555</v>
          </cell>
          <cell r="D523">
            <v>125.04</v>
          </cell>
        </row>
        <row r="524">
          <cell r="C524">
            <v>560</v>
          </cell>
          <cell r="D524">
            <v>126.1</v>
          </cell>
        </row>
        <row r="525">
          <cell r="C525">
            <v>565</v>
          </cell>
          <cell r="D525">
            <v>127.16</v>
          </cell>
        </row>
        <row r="526">
          <cell r="C526">
            <v>570</v>
          </cell>
          <cell r="D526">
            <v>128.22</v>
          </cell>
        </row>
        <row r="527">
          <cell r="C527">
            <v>575</v>
          </cell>
          <cell r="D527">
            <v>129.29</v>
          </cell>
        </row>
        <row r="528">
          <cell r="C528">
            <v>580</v>
          </cell>
          <cell r="D528">
            <v>130.35</v>
          </cell>
        </row>
        <row r="529">
          <cell r="C529">
            <v>585</v>
          </cell>
          <cell r="D529">
            <v>131.41</v>
          </cell>
        </row>
        <row r="530">
          <cell r="C530">
            <v>590</v>
          </cell>
          <cell r="D530">
            <v>132.47</v>
          </cell>
        </row>
        <row r="531">
          <cell r="C531">
            <v>595</v>
          </cell>
          <cell r="D531">
            <v>133.54</v>
          </cell>
        </row>
        <row r="532">
          <cell r="C532">
            <v>600</v>
          </cell>
          <cell r="D532">
            <v>134.6</v>
          </cell>
        </row>
        <row r="533">
          <cell r="C533">
            <v>605</v>
          </cell>
          <cell r="D533">
            <v>135.66</v>
          </cell>
        </row>
        <row r="534">
          <cell r="C534">
            <v>610</v>
          </cell>
          <cell r="D534">
            <v>136.72</v>
          </cell>
        </row>
        <row r="535">
          <cell r="C535">
            <v>615</v>
          </cell>
          <cell r="D535">
            <v>137.78</v>
          </cell>
        </row>
        <row r="536">
          <cell r="C536">
            <v>620</v>
          </cell>
          <cell r="D536">
            <v>138.84</v>
          </cell>
        </row>
        <row r="537">
          <cell r="C537">
            <v>625</v>
          </cell>
          <cell r="D537">
            <v>139.9</v>
          </cell>
        </row>
        <row r="538">
          <cell r="C538">
            <v>630</v>
          </cell>
          <cell r="D538">
            <v>140.96</v>
          </cell>
        </row>
        <row r="539">
          <cell r="C539">
            <v>635</v>
          </cell>
          <cell r="D539">
            <v>142.02000000000001</v>
          </cell>
        </row>
        <row r="540">
          <cell r="C540">
            <v>640</v>
          </cell>
          <cell r="D540">
            <v>143.08000000000001</v>
          </cell>
        </row>
        <row r="541">
          <cell r="C541">
            <v>645</v>
          </cell>
          <cell r="D541">
            <v>144.13999999999999</v>
          </cell>
        </row>
        <row r="542">
          <cell r="C542">
            <v>650</v>
          </cell>
          <cell r="D542">
            <v>145.19999999999999</v>
          </cell>
        </row>
        <row r="543">
          <cell r="C543">
            <v>655</v>
          </cell>
          <cell r="D543">
            <v>146.25</v>
          </cell>
        </row>
        <row r="544">
          <cell r="C544">
            <v>660</v>
          </cell>
          <cell r="D544">
            <v>147.31</v>
          </cell>
        </row>
        <row r="545">
          <cell r="C545">
            <v>665</v>
          </cell>
          <cell r="D545">
            <v>148.37</v>
          </cell>
        </row>
        <row r="546">
          <cell r="C546">
            <v>670</v>
          </cell>
          <cell r="D546">
            <v>149.43</v>
          </cell>
        </row>
        <row r="547">
          <cell r="C547">
            <v>675</v>
          </cell>
          <cell r="D547">
            <v>150.49</v>
          </cell>
        </row>
        <row r="548">
          <cell r="C548">
            <v>680</v>
          </cell>
          <cell r="D548">
            <v>151.55000000000001</v>
          </cell>
        </row>
        <row r="549">
          <cell r="C549">
            <v>685</v>
          </cell>
          <cell r="D549">
            <v>152.6</v>
          </cell>
        </row>
        <row r="550">
          <cell r="C550">
            <v>690</v>
          </cell>
          <cell r="D550">
            <v>153.66</v>
          </cell>
        </row>
        <row r="551">
          <cell r="C551">
            <v>695</v>
          </cell>
          <cell r="D551">
            <v>154.72</v>
          </cell>
        </row>
        <row r="552">
          <cell r="C552">
            <v>700</v>
          </cell>
          <cell r="D552">
            <v>155.77000000000001</v>
          </cell>
        </row>
        <row r="553">
          <cell r="C553">
            <v>705</v>
          </cell>
          <cell r="D553">
            <v>156.83000000000001</v>
          </cell>
        </row>
        <row r="554">
          <cell r="C554">
            <v>710</v>
          </cell>
          <cell r="D554">
            <v>157.88999999999999</v>
          </cell>
        </row>
        <row r="555">
          <cell r="C555">
            <v>715</v>
          </cell>
          <cell r="D555">
            <v>158.94</v>
          </cell>
        </row>
        <row r="556">
          <cell r="C556">
            <v>720</v>
          </cell>
          <cell r="D556">
            <v>160</v>
          </cell>
        </row>
        <row r="557">
          <cell r="C557">
            <v>725</v>
          </cell>
          <cell r="D557">
            <v>161.06</v>
          </cell>
        </row>
        <row r="558">
          <cell r="C558">
            <v>730</v>
          </cell>
          <cell r="D558">
            <v>162.11000000000001</v>
          </cell>
        </row>
        <row r="559">
          <cell r="C559">
            <v>735</v>
          </cell>
          <cell r="D559">
            <v>163.16999999999999</v>
          </cell>
        </row>
        <row r="560">
          <cell r="C560">
            <v>740</v>
          </cell>
          <cell r="D560">
            <v>164.22</v>
          </cell>
        </row>
        <row r="561">
          <cell r="C561">
            <v>745</v>
          </cell>
          <cell r="D561">
            <v>165.28</v>
          </cell>
        </row>
        <row r="562">
          <cell r="C562">
            <v>750</v>
          </cell>
          <cell r="D562">
            <v>166.33</v>
          </cell>
        </row>
        <row r="563">
          <cell r="C563">
            <v>755</v>
          </cell>
          <cell r="D563">
            <v>167.39</v>
          </cell>
        </row>
        <row r="564">
          <cell r="C564">
            <v>760</v>
          </cell>
          <cell r="D564">
            <v>168.44</v>
          </cell>
        </row>
        <row r="565">
          <cell r="C565">
            <v>765</v>
          </cell>
          <cell r="D565">
            <v>169.5</v>
          </cell>
        </row>
        <row r="566">
          <cell r="C566">
            <v>770</v>
          </cell>
          <cell r="D566">
            <v>170.55</v>
          </cell>
        </row>
        <row r="567">
          <cell r="C567">
            <v>775</v>
          </cell>
          <cell r="D567">
            <v>171.6</v>
          </cell>
        </row>
        <row r="568">
          <cell r="C568">
            <v>780</v>
          </cell>
          <cell r="D568">
            <v>172.66</v>
          </cell>
        </row>
        <row r="569">
          <cell r="C569">
            <v>785</v>
          </cell>
          <cell r="D569">
            <v>173.71</v>
          </cell>
        </row>
        <row r="570">
          <cell r="C570">
            <v>790</v>
          </cell>
          <cell r="D570">
            <v>174.76</v>
          </cell>
        </row>
        <row r="571">
          <cell r="C571">
            <v>795</v>
          </cell>
          <cell r="D571">
            <v>175.82</v>
          </cell>
        </row>
        <row r="572">
          <cell r="C572">
            <v>800</v>
          </cell>
          <cell r="D572">
            <v>176.87</v>
          </cell>
        </row>
        <row r="573">
          <cell r="C573">
            <v>810</v>
          </cell>
          <cell r="D573">
            <v>178.98</v>
          </cell>
        </row>
        <row r="574">
          <cell r="C574">
            <v>820</v>
          </cell>
          <cell r="D574">
            <v>181.08</v>
          </cell>
        </row>
        <row r="575">
          <cell r="C575">
            <v>830</v>
          </cell>
          <cell r="D575">
            <v>183.19</v>
          </cell>
        </row>
        <row r="576">
          <cell r="C576">
            <v>840</v>
          </cell>
          <cell r="D576">
            <v>185.29</v>
          </cell>
        </row>
        <row r="577">
          <cell r="C577">
            <v>850</v>
          </cell>
          <cell r="D577">
            <v>187.39</v>
          </cell>
        </row>
        <row r="578">
          <cell r="C578">
            <v>860</v>
          </cell>
          <cell r="D578">
            <v>189.49</v>
          </cell>
        </row>
        <row r="579">
          <cell r="C579">
            <v>870</v>
          </cell>
          <cell r="D579">
            <v>191.6</v>
          </cell>
        </row>
        <row r="580">
          <cell r="C580">
            <v>880</v>
          </cell>
          <cell r="D580">
            <v>193.7</v>
          </cell>
        </row>
        <row r="581">
          <cell r="C581">
            <v>890</v>
          </cell>
          <cell r="D581">
            <v>195.7</v>
          </cell>
        </row>
        <row r="582">
          <cell r="C582">
            <v>900</v>
          </cell>
          <cell r="D582">
            <v>197.9</v>
          </cell>
        </row>
        <row r="583">
          <cell r="C583">
            <v>910</v>
          </cell>
          <cell r="D583">
            <v>200</v>
          </cell>
        </row>
        <row r="584">
          <cell r="C584">
            <v>920</v>
          </cell>
          <cell r="D584">
            <v>202.1</v>
          </cell>
        </row>
        <row r="585">
          <cell r="C585">
            <v>930</v>
          </cell>
          <cell r="D585">
            <v>204.2</v>
          </cell>
        </row>
        <row r="586">
          <cell r="C586">
            <v>940</v>
          </cell>
          <cell r="D586">
            <v>206.3</v>
          </cell>
        </row>
        <row r="587">
          <cell r="C587">
            <v>950</v>
          </cell>
          <cell r="D587">
            <v>208.39</v>
          </cell>
        </row>
        <row r="588">
          <cell r="C588">
            <v>960</v>
          </cell>
          <cell r="D588">
            <v>210.49</v>
          </cell>
        </row>
        <row r="589">
          <cell r="C589">
            <v>970</v>
          </cell>
          <cell r="D589">
            <v>212.59</v>
          </cell>
        </row>
        <row r="590">
          <cell r="C590">
            <v>980</v>
          </cell>
          <cell r="D590">
            <v>214.68</v>
          </cell>
        </row>
        <row r="591">
          <cell r="C591">
            <v>990</v>
          </cell>
          <cell r="D591">
            <v>216.78</v>
          </cell>
        </row>
        <row r="592">
          <cell r="C592">
            <v>1000</v>
          </cell>
          <cell r="D592">
            <v>218.87</v>
          </cell>
        </row>
        <row r="593">
          <cell r="C593">
            <v>1250</v>
          </cell>
          <cell r="D593">
            <v>271.14</v>
          </cell>
        </row>
        <row r="594">
          <cell r="C594">
            <v>1600</v>
          </cell>
          <cell r="D594">
            <v>343.9</v>
          </cell>
        </row>
        <row r="595">
          <cell r="C595">
            <v>2000</v>
          </cell>
          <cell r="D595">
            <v>426.8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"/>
    </sheetNames>
    <sheetDataSet>
      <sheetData sheetId="0">
        <row r="22">
          <cell r="I22">
            <v>8673.85</v>
          </cell>
        </row>
        <row r="26">
          <cell r="B26" t="str">
            <v>0-7</v>
          </cell>
        </row>
        <row r="30">
          <cell r="B30" t="str">
            <v>0-10.1</v>
          </cell>
        </row>
        <row r="35">
          <cell r="B35" t="str">
            <v>0-14.1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>
      <selection sqref="A1:D1"/>
    </sheetView>
  </sheetViews>
  <sheetFormatPr defaultRowHeight="15"/>
  <cols>
    <col min="1" max="1" width="6.7109375" style="149" customWidth="1"/>
    <col min="2" max="2" width="38.7109375" style="156" customWidth="1"/>
    <col min="3" max="3" width="15.140625" style="149" customWidth="1"/>
    <col min="4" max="4" width="56.28515625" style="156" customWidth="1"/>
    <col min="5" max="16384" width="9.140625" style="149"/>
  </cols>
  <sheetData>
    <row r="1" spans="1:4" ht="34.5" customHeight="1">
      <c r="A1" s="456" t="s">
        <v>170</v>
      </c>
      <c r="B1" s="456"/>
      <c r="C1" s="456"/>
      <c r="D1" s="456"/>
    </row>
    <row r="2" spans="1:4">
      <c r="A2" s="149" t="s">
        <v>171</v>
      </c>
    </row>
    <row r="4" spans="1:4">
      <c r="A4" s="150" t="s">
        <v>0</v>
      </c>
      <c r="B4" s="157" t="s">
        <v>1</v>
      </c>
      <c r="C4" s="150" t="s">
        <v>2</v>
      </c>
      <c r="D4" s="157" t="s">
        <v>172</v>
      </c>
    </row>
    <row r="5" spans="1:4">
      <c r="A5" s="151">
        <v>1</v>
      </c>
      <c r="B5" s="152" t="s">
        <v>3</v>
      </c>
      <c r="C5" s="153" t="s">
        <v>38</v>
      </c>
      <c r="D5" s="152" t="s">
        <v>173</v>
      </c>
    </row>
    <row r="6" spans="1:4">
      <c r="A6" s="151">
        <v>2</v>
      </c>
      <c r="B6" s="152" t="s">
        <v>39</v>
      </c>
      <c r="C6" s="153" t="str">
        <f>[2]Kop!$B$26</f>
        <v>0-7</v>
      </c>
      <c r="D6" s="152" t="s">
        <v>174</v>
      </c>
    </row>
    <row r="7" spans="1:4">
      <c r="A7" s="151">
        <v>3</v>
      </c>
      <c r="B7" s="152" t="s">
        <v>169</v>
      </c>
      <c r="C7" s="153" t="str">
        <f>[2]Kop!$B$30</f>
        <v>0-10.1</v>
      </c>
      <c r="D7" s="152" t="s">
        <v>381</v>
      </c>
    </row>
    <row r="8" spans="1:4" ht="30">
      <c r="A8" s="203">
        <v>4</v>
      </c>
      <c r="B8" s="152" t="s">
        <v>63</v>
      </c>
      <c r="C8" s="153" t="str">
        <f>[2]Kop!$B$35</f>
        <v>0-14.1</v>
      </c>
      <c r="D8" s="152" t="s">
        <v>176</v>
      </c>
    </row>
    <row r="9" spans="1:4" ht="30">
      <c r="A9" s="203">
        <v>5</v>
      </c>
      <c r="B9" s="152" t="s">
        <v>379</v>
      </c>
      <c r="C9" s="153" t="s">
        <v>166</v>
      </c>
      <c r="D9" s="152" t="s">
        <v>179</v>
      </c>
    </row>
    <row r="10" spans="1:4" ht="30">
      <c r="A10" s="203">
        <v>6</v>
      </c>
      <c r="B10" s="152" t="s">
        <v>141</v>
      </c>
      <c r="C10" s="153" t="s">
        <v>140</v>
      </c>
      <c r="D10" s="152" t="s">
        <v>180</v>
      </c>
    </row>
    <row r="11" spans="1:4" ht="30">
      <c r="A11" s="203">
        <v>7</v>
      </c>
      <c r="B11" s="152" t="s">
        <v>94</v>
      </c>
      <c r="C11" s="153" t="s">
        <v>120</v>
      </c>
      <c r="D11" s="152" t="s">
        <v>181</v>
      </c>
    </row>
    <row r="12" spans="1:4" ht="30">
      <c r="A12" s="203">
        <v>8</v>
      </c>
      <c r="B12" s="152" t="s">
        <v>96</v>
      </c>
      <c r="C12" s="153" t="s">
        <v>95</v>
      </c>
      <c r="D12" s="152" t="s">
        <v>182</v>
      </c>
    </row>
    <row r="13" spans="1:4">
      <c r="A13" s="203">
        <v>9</v>
      </c>
      <c r="B13" s="152" t="s">
        <v>93</v>
      </c>
      <c r="C13" s="153" t="s">
        <v>92</v>
      </c>
      <c r="D13" s="152" t="s">
        <v>380</v>
      </c>
    </row>
    <row r="14" spans="1:4">
      <c r="A14" s="203">
        <v>10</v>
      </c>
      <c r="B14" s="154" t="s">
        <v>183</v>
      </c>
      <c r="C14" s="155" t="s">
        <v>185</v>
      </c>
      <c r="D14" s="152" t="s">
        <v>186</v>
      </c>
    </row>
    <row r="15" spans="1:4" s="202" customFormat="1" ht="30">
      <c r="A15" s="203">
        <v>11</v>
      </c>
      <c r="B15" s="204" t="s">
        <v>184</v>
      </c>
      <c r="C15" s="205" t="s">
        <v>271</v>
      </c>
      <c r="D15" s="152" t="s">
        <v>272</v>
      </c>
    </row>
    <row r="16" spans="1:4">
      <c r="A16" s="203">
        <v>12</v>
      </c>
      <c r="B16" s="154" t="s">
        <v>91</v>
      </c>
      <c r="C16" s="155" t="s">
        <v>346</v>
      </c>
      <c r="D16" s="152" t="s">
        <v>347</v>
      </c>
    </row>
    <row r="17" spans="4:4">
      <c r="D17" s="503"/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T21"/>
  <sheetViews>
    <sheetView workbookViewId="0">
      <selection sqref="A1:O1"/>
    </sheetView>
  </sheetViews>
  <sheetFormatPr defaultRowHeight="12.75"/>
  <cols>
    <col min="1" max="1" width="5" style="169" customWidth="1"/>
    <col min="2" max="2" width="37.140625" style="169" customWidth="1"/>
    <col min="3" max="3" width="5.7109375" style="169" customWidth="1"/>
    <col min="4" max="4" width="7.28515625" style="169" customWidth="1"/>
    <col min="5" max="6" width="6.85546875" style="169" customWidth="1"/>
    <col min="7" max="7" width="7.7109375" style="169" customWidth="1"/>
    <col min="8" max="8" width="6.85546875" style="169" customWidth="1"/>
    <col min="9" max="9" width="7.42578125" style="169" customWidth="1"/>
    <col min="10" max="15" width="9" style="169" customWidth="1"/>
    <col min="16" max="256" width="9.140625" style="169"/>
    <col min="257" max="257" width="5" style="169" customWidth="1"/>
    <col min="258" max="258" width="37.140625" style="169" customWidth="1"/>
    <col min="259" max="259" width="5.7109375" style="169" customWidth="1"/>
    <col min="260" max="260" width="7.28515625" style="169" customWidth="1"/>
    <col min="261" max="265" width="6.85546875" style="169" customWidth="1"/>
    <col min="266" max="271" width="9" style="169" customWidth="1"/>
    <col min="272" max="512" width="9.140625" style="169"/>
    <col min="513" max="513" width="5" style="169" customWidth="1"/>
    <col min="514" max="514" width="37.140625" style="169" customWidth="1"/>
    <col min="515" max="515" width="5.7109375" style="169" customWidth="1"/>
    <col min="516" max="516" width="7.28515625" style="169" customWidth="1"/>
    <col min="517" max="521" width="6.85546875" style="169" customWidth="1"/>
    <col min="522" max="527" width="9" style="169" customWidth="1"/>
    <col min="528" max="768" width="9.140625" style="169"/>
    <col min="769" max="769" width="5" style="169" customWidth="1"/>
    <col min="770" max="770" width="37.140625" style="169" customWidth="1"/>
    <col min="771" max="771" width="5.7109375" style="169" customWidth="1"/>
    <col min="772" max="772" width="7.28515625" style="169" customWidth="1"/>
    <col min="773" max="777" width="6.85546875" style="169" customWidth="1"/>
    <col min="778" max="783" width="9" style="169" customWidth="1"/>
    <col min="784" max="1024" width="9.140625" style="169"/>
    <col min="1025" max="1025" width="5" style="169" customWidth="1"/>
    <col min="1026" max="1026" width="37.140625" style="169" customWidth="1"/>
    <col min="1027" max="1027" width="5.7109375" style="169" customWidth="1"/>
    <col min="1028" max="1028" width="7.28515625" style="169" customWidth="1"/>
    <col min="1029" max="1033" width="6.85546875" style="169" customWidth="1"/>
    <col min="1034" max="1039" width="9" style="169" customWidth="1"/>
    <col min="1040" max="1280" width="9.140625" style="169"/>
    <col min="1281" max="1281" width="5" style="169" customWidth="1"/>
    <col min="1282" max="1282" width="37.140625" style="169" customWidth="1"/>
    <col min="1283" max="1283" width="5.7109375" style="169" customWidth="1"/>
    <col min="1284" max="1284" width="7.28515625" style="169" customWidth="1"/>
    <col min="1285" max="1289" width="6.85546875" style="169" customWidth="1"/>
    <col min="1290" max="1295" width="9" style="169" customWidth="1"/>
    <col min="1296" max="1536" width="9.140625" style="169"/>
    <col min="1537" max="1537" width="5" style="169" customWidth="1"/>
    <col min="1538" max="1538" width="37.140625" style="169" customWidth="1"/>
    <col min="1539" max="1539" width="5.7109375" style="169" customWidth="1"/>
    <col min="1540" max="1540" width="7.28515625" style="169" customWidth="1"/>
    <col min="1541" max="1545" width="6.85546875" style="169" customWidth="1"/>
    <col min="1546" max="1551" width="9" style="169" customWidth="1"/>
    <col min="1552" max="1792" width="9.140625" style="169"/>
    <col min="1793" max="1793" width="5" style="169" customWidth="1"/>
    <col min="1794" max="1794" width="37.140625" style="169" customWidth="1"/>
    <col min="1795" max="1795" width="5.7109375" style="169" customWidth="1"/>
    <col min="1796" max="1796" width="7.28515625" style="169" customWidth="1"/>
    <col min="1797" max="1801" width="6.85546875" style="169" customWidth="1"/>
    <col min="1802" max="1807" width="9" style="169" customWidth="1"/>
    <col min="1808" max="2048" width="9.140625" style="169"/>
    <col min="2049" max="2049" width="5" style="169" customWidth="1"/>
    <col min="2050" max="2050" width="37.140625" style="169" customWidth="1"/>
    <col min="2051" max="2051" width="5.7109375" style="169" customWidth="1"/>
    <col min="2052" max="2052" width="7.28515625" style="169" customWidth="1"/>
    <col min="2053" max="2057" width="6.85546875" style="169" customWidth="1"/>
    <col min="2058" max="2063" width="9" style="169" customWidth="1"/>
    <col min="2064" max="2304" width="9.140625" style="169"/>
    <col min="2305" max="2305" width="5" style="169" customWidth="1"/>
    <col min="2306" max="2306" width="37.140625" style="169" customWidth="1"/>
    <col min="2307" max="2307" width="5.7109375" style="169" customWidth="1"/>
    <col min="2308" max="2308" width="7.28515625" style="169" customWidth="1"/>
    <col min="2309" max="2313" width="6.85546875" style="169" customWidth="1"/>
    <col min="2314" max="2319" width="9" style="169" customWidth="1"/>
    <col min="2320" max="2560" width="9.140625" style="169"/>
    <col min="2561" max="2561" width="5" style="169" customWidth="1"/>
    <col min="2562" max="2562" width="37.140625" style="169" customWidth="1"/>
    <col min="2563" max="2563" width="5.7109375" style="169" customWidth="1"/>
    <col min="2564" max="2564" width="7.28515625" style="169" customWidth="1"/>
    <col min="2565" max="2569" width="6.85546875" style="169" customWidth="1"/>
    <col min="2570" max="2575" width="9" style="169" customWidth="1"/>
    <col min="2576" max="2816" width="9.140625" style="169"/>
    <col min="2817" max="2817" width="5" style="169" customWidth="1"/>
    <col min="2818" max="2818" width="37.140625" style="169" customWidth="1"/>
    <col min="2819" max="2819" width="5.7109375" style="169" customWidth="1"/>
    <col min="2820" max="2820" width="7.28515625" style="169" customWidth="1"/>
    <col min="2821" max="2825" width="6.85546875" style="169" customWidth="1"/>
    <col min="2826" max="2831" width="9" style="169" customWidth="1"/>
    <col min="2832" max="3072" width="9.140625" style="169"/>
    <col min="3073" max="3073" width="5" style="169" customWidth="1"/>
    <col min="3074" max="3074" width="37.140625" style="169" customWidth="1"/>
    <col min="3075" max="3075" width="5.7109375" style="169" customWidth="1"/>
    <col min="3076" max="3076" width="7.28515625" style="169" customWidth="1"/>
    <col min="3077" max="3081" width="6.85546875" style="169" customWidth="1"/>
    <col min="3082" max="3087" width="9" style="169" customWidth="1"/>
    <col min="3088" max="3328" width="9.140625" style="169"/>
    <col min="3329" max="3329" width="5" style="169" customWidth="1"/>
    <col min="3330" max="3330" width="37.140625" style="169" customWidth="1"/>
    <col min="3331" max="3331" width="5.7109375" style="169" customWidth="1"/>
    <col min="3332" max="3332" width="7.28515625" style="169" customWidth="1"/>
    <col min="3333" max="3337" width="6.85546875" style="169" customWidth="1"/>
    <col min="3338" max="3343" width="9" style="169" customWidth="1"/>
    <col min="3344" max="3584" width="9.140625" style="169"/>
    <col min="3585" max="3585" width="5" style="169" customWidth="1"/>
    <col min="3586" max="3586" width="37.140625" style="169" customWidth="1"/>
    <col min="3587" max="3587" width="5.7109375" style="169" customWidth="1"/>
    <col min="3588" max="3588" width="7.28515625" style="169" customWidth="1"/>
    <col min="3589" max="3593" width="6.85546875" style="169" customWidth="1"/>
    <col min="3594" max="3599" width="9" style="169" customWidth="1"/>
    <col min="3600" max="3840" width="9.140625" style="169"/>
    <col min="3841" max="3841" width="5" style="169" customWidth="1"/>
    <col min="3842" max="3842" width="37.140625" style="169" customWidth="1"/>
    <col min="3843" max="3843" width="5.7109375" style="169" customWidth="1"/>
    <col min="3844" max="3844" width="7.28515625" style="169" customWidth="1"/>
    <col min="3845" max="3849" width="6.85546875" style="169" customWidth="1"/>
    <col min="3850" max="3855" width="9" style="169" customWidth="1"/>
    <col min="3856" max="4096" width="9.140625" style="169"/>
    <col min="4097" max="4097" width="5" style="169" customWidth="1"/>
    <col min="4098" max="4098" width="37.140625" style="169" customWidth="1"/>
    <col min="4099" max="4099" width="5.7109375" style="169" customWidth="1"/>
    <col min="4100" max="4100" width="7.28515625" style="169" customWidth="1"/>
    <col min="4101" max="4105" width="6.85546875" style="169" customWidth="1"/>
    <col min="4106" max="4111" width="9" style="169" customWidth="1"/>
    <col min="4112" max="4352" width="9.140625" style="169"/>
    <col min="4353" max="4353" width="5" style="169" customWidth="1"/>
    <col min="4354" max="4354" width="37.140625" style="169" customWidth="1"/>
    <col min="4355" max="4355" width="5.7109375" style="169" customWidth="1"/>
    <col min="4356" max="4356" width="7.28515625" style="169" customWidth="1"/>
    <col min="4357" max="4361" width="6.85546875" style="169" customWidth="1"/>
    <col min="4362" max="4367" width="9" style="169" customWidth="1"/>
    <col min="4368" max="4608" width="9.140625" style="169"/>
    <col min="4609" max="4609" width="5" style="169" customWidth="1"/>
    <col min="4610" max="4610" width="37.140625" style="169" customWidth="1"/>
    <col min="4611" max="4611" width="5.7109375" style="169" customWidth="1"/>
    <col min="4612" max="4612" width="7.28515625" style="169" customWidth="1"/>
    <col min="4613" max="4617" width="6.85546875" style="169" customWidth="1"/>
    <col min="4618" max="4623" width="9" style="169" customWidth="1"/>
    <col min="4624" max="4864" width="9.140625" style="169"/>
    <col min="4865" max="4865" width="5" style="169" customWidth="1"/>
    <col min="4866" max="4866" width="37.140625" style="169" customWidth="1"/>
    <col min="4867" max="4867" width="5.7109375" style="169" customWidth="1"/>
    <col min="4868" max="4868" width="7.28515625" style="169" customWidth="1"/>
    <col min="4869" max="4873" width="6.85546875" style="169" customWidth="1"/>
    <col min="4874" max="4879" width="9" style="169" customWidth="1"/>
    <col min="4880" max="5120" width="9.140625" style="169"/>
    <col min="5121" max="5121" width="5" style="169" customWidth="1"/>
    <col min="5122" max="5122" width="37.140625" style="169" customWidth="1"/>
    <col min="5123" max="5123" width="5.7109375" style="169" customWidth="1"/>
    <col min="5124" max="5124" width="7.28515625" style="169" customWidth="1"/>
    <col min="5125" max="5129" width="6.85546875" style="169" customWidth="1"/>
    <col min="5130" max="5135" width="9" style="169" customWidth="1"/>
    <col min="5136" max="5376" width="9.140625" style="169"/>
    <col min="5377" max="5377" width="5" style="169" customWidth="1"/>
    <col min="5378" max="5378" width="37.140625" style="169" customWidth="1"/>
    <col min="5379" max="5379" width="5.7109375" style="169" customWidth="1"/>
    <col min="5380" max="5380" width="7.28515625" style="169" customWidth="1"/>
    <col min="5381" max="5385" width="6.85546875" style="169" customWidth="1"/>
    <col min="5386" max="5391" width="9" style="169" customWidth="1"/>
    <col min="5392" max="5632" width="9.140625" style="169"/>
    <col min="5633" max="5633" width="5" style="169" customWidth="1"/>
    <col min="5634" max="5634" width="37.140625" style="169" customWidth="1"/>
    <col min="5635" max="5635" width="5.7109375" style="169" customWidth="1"/>
    <col min="5636" max="5636" width="7.28515625" style="169" customWidth="1"/>
    <col min="5637" max="5641" width="6.85546875" style="169" customWidth="1"/>
    <col min="5642" max="5647" width="9" style="169" customWidth="1"/>
    <col min="5648" max="5888" width="9.140625" style="169"/>
    <col min="5889" max="5889" width="5" style="169" customWidth="1"/>
    <col min="5890" max="5890" width="37.140625" style="169" customWidth="1"/>
    <col min="5891" max="5891" width="5.7109375" style="169" customWidth="1"/>
    <col min="5892" max="5892" width="7.28515625" style="169" customWidth="1"/>
    <col min="5893" max="5897" width="6.85546875" style="169" customWidth="1"/>
    <col min="5898" max="5903" width="9" style="169" customWidth="1"/>
    <col min="5904" max="6144" width="9.140625" style="169"/>
    <col min="6145" max="6145" width="5" style="169" customWidth="1"/>
    <col min="6146" max="6146" width="37.140625" style="169" customWidth="1"/>
    <col min="6147" max="6147" width="5.7109375" style="169" customWidth="1"/>
    <col min="6148" max="6148" width="7.28515625" style="169" customWidth="1"/>
    <col min="6149" max="6153" width="6.85546875" style="169" customWidth="1"/>
    <col min="6154" max="6159" width="9" style="169" customWidth="1"/>
    <col min="6160" max="6400" width="9.140625" style="169"/>
    <col min="6401" max="6401" width="5" style="169" customWidth="1"/>
    <col min="6402" max="6402" width="37.140625" style="169" customWidth="1"/>
    <col min="6403" max="6403" width="5.7109375" style="169" customWidth="1"/>
    <col min="6404" max="6404" width="7.28515625" style="169" customWidth="1"/>
    <col min="6405" max="6409" width="6.85546875" style="169" customWidth="1"/>
    <col min="6410" max="6415" width="9" style="169" customWidth="1"/>
    <col min="6416" max="6656" width="9.140625" style="169"/>
    <col min="6657" max="6657" width="5" style="169" customWidth="1"/>
    <col min="6658" max="6658" width="37.140625" style="169" customWidth="1"/>
    <col min="6659" max="6659" width="5.7109375" style="169" customWidth="1"/>
    <col min="6660" max="6660" width="7.28515625" style="169" customWidth="1"/>
    <col min="6661" max="6665" width="6.85546875" style="169" customWidth="1"/>
    <col min="6666" max="6671" width="9" style="169" customWidth="1"/>
    <col min="6672" max="6912" width="9.140625" style="169"/>
    <col min="6913" max="6913" width="5" style="169" customWidth="1"/>
    <col min="6914" max="6914" width="37.140625" style="169" customWidth="1"/>
    <col min="6915" max="6915" width="5.7109375" style="169" customWidth="1"/>
    <col min="6916" max="6916" width="7.28515625" style="169" customWidth="1"/>
    <col min="6917" max="6921" width="6.85546875" style="169" customWidth="1"/>
    <col min="6922" max="6927" width="9" style="169" customWidth="1"/>
    <col min="6928" max="7168" width="9.140625" style="169"/>
    <col min="7169" max="7169" width="5" style="169" customWidth="1"/>
    <col min="7170" max="7170" width="37.140625" style="169" customWidth="1"/>
    <col min="7171" max="7171" width="5.7109375" style="169" customWidth="1"/>
    <col min="7172" max="7172" width="7.28515625" style="169" customWidth="1"/>
    <col min="7173" max="7177" width="6.85546875" style="169" customWidth="1"/>
    <col min="7178" max="7183" width="9" style="169" customWidth="1"/>
    <col min="7184" max="7424" width="9.140625" style="169"/>
    <col min="7425" max="7425" width="5" style="169" customWidth="1"/>
    <col min="7426" max="7426" width="37.140625" style="169" customWidth="1"/>
    <col min="7427" max="7427" width="5.7109375" style="169" customWidth="1"/>
    <col min="7428" max="7428" width="7.28515625" style="169" customWidth="1"/>
    <col min="7429" max="7433" width="6.85546875" style="169" customWidth="1"/>
    <col min="7434" max="7439" width="9" style="169" customWidth="1"/>
    <col min="7440" max="7680" width="9.140625" style="169"/>
    <col min="7681" max="7681" width="5" style="169" customWidth="1"/>
    <col min="7682" max="7682" width="37.140625" style="169" customWidth="1"/>
    <col min="7683" max="7683" width="5.7109375" style="169" customWidth="1"/>
    <col min="7684" max="7684" width="7.28515625" style="169" customWidth="1"/>
    <col min="7685" max="7689" width="6.85546875" style="169" customWidth="1"/>
    <col min="7690" max="7695" width="9" style="169" customWidth="1"/>
    <col min="7696" max="7936" width="9.140625" style="169"/>
    <col min="7937" max="7937" width="5" style="169" customWidth="1"/>
    <col min="7938" max="7938" width="37.140625" style="169" customWidth="1"/>
    <col min="7939" max="7939" width="5.7109375" style="169" customWidth="1"/>
    <col min="7940" max="7940" width="7.28515625" style="169" customWidth="1"/>
    <col min="7941" max="7945" width="6.85546875" style="169" customWidth="1"/>
    <col min="7946" max="7951" width="9" style="169" customWidth="1"/>
    <col min="7952" max="8192" width="9.140625" style="169"/>
    <col min="8193" max="8193" width="5" style="169" customWidth="1"/>
    <col min="8194" max="8194" width="37.140625" style="169" customWidth="1"/>
    <col min="8195" max="8195" width="5.7109375" style="169" customWidth="1"/>
    <col min="8196" max="8196" width="7.28515625" style="169" customWidth="1"/>
    <col min="8197" max="8201" width="6.85546875" style="169" customWidth="1"/>
    <col min="8202" max="8207" width="9" style="169" customWidth="1"/>
    <col min="8208" max="8448" width="9.140625" style="169"/>
    <col min="8449" max="8449" width="5" style="169" customWidth="1"/>
    <col min="8450" max="8450" width="37.140625" style="169" customWidth="1"/>
    <col min="8451" max="8451" width="5.7109375" style="169" customWidth="1"/>
    <col min="8452" max="8452" width="7.28515625" style="169" customWidth="1"/>
    <col min="8453" max="8457" width="6.85546875" style="169" customWidth="1"/>
    <col min="8458" max="8463" width="9" style="169" customWidth="1"/>
    <col min="8464" max="8704" width="9.140625" style="169"/>
    <col min="8705" max="8705" width="5" style="169" customWidth="1"/>
    <col min="8706" max="8706" width="37.140625" style="169" customWidth="1"/>
    <col min="8707" max="8707" width="5.7109375" style="169" customWidth="1"/>
    <col min="8708" max="8708" width="7.28515625" style="169" customWidth="1"/>
    <col min="8709" max="8713" width="6.85546875" style="169" customWidth="1"/>
    <col min="8714" max="8719" width="9" style="169" customWidth="1"/>
    <col min="8720" max="8960" width="9.140625" style="169"/>
    <col min="8961" max="8961" width="5" style="169" customWidth="1"/>
    <col min="8962" max="8962" width="37.140625" style="169" customWidth="1"/>
    <col min="8963" max="8963" width="5.7109375" style="169" customWidth="1"/>
    <col min="8964" max="8964" width="7.28515625" style="169" customWidth="1"/>
    <col min="8965" max="8969" width="6.85546875" style="169" customWidth="1"/>
    <col min="8970" max="8975" width="9" style="169" customWidth="1"/>
    <col min="8976" max="9216" width="9.140625" style="169"/>
    <col min="9217" max="9217" width="5" style="169" customWidth="1"/>
    <col min="9218" max="9218" width="37.140625" style="169" customWidth="1"/>
    <col min="9219" max="9219" width="5.7109375" style="169" customWidth="1"/>
    <col min="9220" max="9220" width="7.28515625" style="169" customWidth="1"/>
    <col min="9221" max="9225" width="6.85546875" style="169" customWidth="1"/>
    <col min="9226" max="9231" width="9" style="169" customWidth="1"/>
    <col min="9232" max="9472" width="9.140625" style="169"/>
    <col min="9473" max="9473" width="5" style="169" customWidth="1"/>
    <col min="9474" max="9474" width="37.140625" style="169" customWidth="1"/>
    <col min="9475" max="9475" width="5.7109375" style="169" customWidth="1"/>
    <col min="9476" max="9476" width="7.28515625" style="169" customWidth="1"/>
    <col min="9477" max="9481" width="6.85546875" style="169" customWidth="1"/>
    <col min="9482" max="9487" width="9" style="169" customWidth="1"/>
    <col min="9488" max="9728" width="9.140625" style="169"/>
    <col min="9729" max="9729" width="5" style="169" customWidth="1"/>
    <col min="9730" max="9730" width="37.140625" style="169" customWidth="1"/>
    <col min="9731" max="9731" width="5.7109375" style="169" customWidth="1"/>
    <col min="9732" max="9732" width="7.28515625" style="169" customWidth="1"/>
    <col min="9733" max="9737" width="6.85546875" style="169" customWidth="1"/>
    <col min="9738" max="9743" width="9" style="169" customWidth="1"/>
    <col min="9744" max="9984" width="9.140625" style="169"/>
    <col min="9985" max="9985" width="5" style="169" customWidth="1"/>
    <col min="9986" max="9986" width="37.140625" style="169" customWidth="1"/>
    <col min="9987" max="9987" width="5.7109375" style="169" customWidth="1"/>
    <col min="9988" max="9988" width="7.28515625" style="169" customWidth="1"/>
    <col min="9989" max="9993" width="6.85546875" style="169" customWidth="1"/>
    <col min="9994" max="9999" width="9" style="169" customWidth="1"/>
    <col min="10000" max="10240" width="9.140625" style="169"/>
    <col min="10241" max="10241" width="5" style="169" customWidth="1"/>
    <col min="10242" max="10242" width="37.140625" style="169" customWidth="1"/>
    <col min="10243" max="10243" width="5.7109375" style="169" customWidth="1"/>
    <col min="10244" max="10244" width="7.28515625" style="169" customWidth="1"/>
    <col min="10245" max="10249" width="6.85546875" style="169" customWidth="1"/>
    <col min="10250" max="10255" width="9" style="169" customWidth="1"/>
    <col min="10256" max="10496" width="9.140625" style="169"/>
    <col min="10497" max="10497" width="5" style="169" customWidth="1"/>
    <col min="10498" max="10498" width="37.140625" style="169" customWidth="1"/>
    <col min="10499" max="10499" width="5.7109375" style="169" customWidth="1"/>
    <col min="10500" max="10500" width="7.28515625" style="169" customWidth="1"/>
    <col min="10501" max="10505" width="6.85546875" style="169" customWidth="1"/>
    <col min="10506" max="10511" width="9" style="169" customWidth="1"/>
    <col min="10512" max="10752" width="9.140625" style="169"/>
    <col min="10753" max="10753" width="5" style="169" customWidth="1"/>
    <col min="10754" max="10754" width="37.140625" style="169" customWidth="1"/>
    <col min="10755" max="10755" width="5.7109375" style="169" customWidth="1"/>
    <col min="10756" max="10756" width="7.28515625" style="169" customWidth="1"/>
    <col min="10757" max="10761" width="6.85546875" style="169" customWidth="1"/>
    <col min="10762" max="10767" width="9" style="169" customWidth="1"/>
    <col min="10768" max="11008" width="9.140625" style="169"/>
    <col min="11009" max="11009" width="5" style="169" customWidth="1"/>
    <col min="11010" max="11010" width="37.140625" style="169" customWidth="1"/>
    <col min="11011" max="11011" width="5.7109375" style="169" customWidth="1"/>
    <col min="11012" max="11012" width="7.28515625" style="169" customWidth="1"/>
    <col min="11013" max="11017" width="6.85546875" style="169" customWidth="1"/>
    <col min="11018" max="11023" width="9" style="169" customWidth="1"/>
    <col min="11024" max="11264" width="9.140625" style="169"/>
    <col min="11265" max="11265" width="5" style="169" customWidth="1"/>
    <col min="11266" max="11266" width="37.140625" style="169" customWidth="1"/>
    <col min="11267" max="11267" width="5.7109375" style="169" customWidth="1"/>
    <col min="11268" max="11268" width="7.28515625" style="169" customWidth="1"/>
    <col min="11269" max="11273" width="6.85546875" style="169" customWidth="1"/>
    <col min="11274" max="11279" width="9" style="169" customWidth="1"/>
    <col min="11280" max="11520" width="9.140625" style="169"/>
    <col min="11521" max="11521" width="5" style="169" customWidth="1"/>
    <col min="11522" max="11522" width="37.140625" style="169" customWidth="1"/>
    <col min="11523" max="11523" width="5.7109375" style="169" customWidth="1"/>
    <col min="11524" max="11524" width="7.28515625" style="169" customWidth="1"/>
    <col min="11525" max="11529" width="6.85546875" style="169" customWidth="1"/>
    <col min="11530" max="11535" width="9" style="169" customWidth="1"/>
    <col min="11536" max="11776" width="9.140625" style="169"/>
    <col min="11777" max="11777" width="5" style="169" customWidth="1"/>
    <col min="11778" max="11778" width="37.140625" style="169" customWidth="1"/>
    <col min="11779" max="11779" width="5.7109375" style="169" customWidth="1"/>
    <col min="11780" max="11780" width="7.28515625" style="169" customWidth="1"/>
    <col min="11781" max="11785" width="6.85546875" style="169" customWidth="1"/>
    <col min="11786" max="11791" width="9" style="169" customWidth="1"/>
    <col min="11792" max="12032" width="9.140625" style="169"/>
    <col min="12033" max="12033" width="5" style="169" customWidth="1"/>
    <col min="12034" max="12034" width="37.140625" style="169" customWidth="1"/>
    <col min="12035" max="12035" width="5.7109375" style="169" customWidth="1"/>
    <col min="12036" max="12036" width="7.28515625" style="169" customWidth="1"/>
    <col min="12037" max="12041" width="6.85546875" style="169" customWidth="1"/>
    <col min="12042" max="12047" width="9" style="169" customWidth="1"/>
    <col min="12048" max="12288" width="9.140625" style="169"/>
    <col min="12289" max="12289" width="5" style="169" customWidth="1"/>
    <col min="12290" max="12290" width="37.140625" style="169" customWidth="1"/>
    <col min="12291" max="12291" width="5.7109375" style="169" customWidth="1"/>
    <col min="12292" max="12292" width="7.28515625" style="169" customWidth="1"/>
    <col min="12293" max="12297" width="6.85546875" style="169" customWidth="1"/>
    <col min="12298" max="12303" width="9" style="169" customWidth="1"/>
    <col min="12304" max="12544" width="9.140625" style="169"/>
    <col min="12545" max="12545" width="5" style="169" customWidth="1"/>
    <col min="12546" max="12546" width="37.140625" style="169" customWidth="1"/>
    <col min="12547" max="12547" width="5.7109375" style="169" customWidth="1"/>
    <col min="12548" max="12548" width="7.28515625" style="169" customWidth="1"/>
    <col min="12549" max="12553" width="6.85546875" style="169" customWidth="1"/>
    <col min="12554" max="12559" width="9" style="169" customWidth="1"/>
    <col min="12560" max="12800" width="9.140625" style="169"/>
    <col min="12801" max="12801" width="5" style="169" customWidth="1"/>
    <col min="12802" max="12802" width="37.140625" style="169" customWidth="1"/>
    <col min="12803" max="12803" width="5.7109375" style="169" customWidth="1"/>
    <col min="12804" max="12804" width="7.28515625" style="169" customWidth="1"/>
    <col min="12805" max="12809" width="6.85546875" style="169" customWidth="1"/>
    <col min="12810" max="12815" width="9" style="169" customWidth="1"/>
    <col min="12816" max="13056" width="9.140625" style="169"/>
    <col min="13057" max="13057" width="5" style="169" customWidth="1"/>
    <col min="13058" max="13058" width="37.140625" style="169" customWidth="1"/>
    <col min="13059" max="13059" width="5.7109375" style="169" customWidth="1"/>
    <col min="13060" max="13060" width="7.28515625" style="169" customWidth="1"/>
    <col min="13061" max="13065" width="6.85546875" style="169" customWidth="1"/>
    <col min="13066" max="13071" width="9" style="169" customWidth="1"/>
    <col min="13072" max="13312" width="9.140625" style="169"/>
    <col min="13313" max="13313" width="5" style="169" customWidth="1"/>
    <col min="13314" max="13314" width="37.140625" style="169" customWidth="1"/>
    <col min="13315" max="13315" width="5.7109375" style="169" customWidth="1"/>
    <col min="13316" max="13316" width="7.28515625" style="169" customWidth="1"/>
    <col min="13317" max="13321" width="6.85546875" style="169" customWidth="1"/>
    <col min="13322" max="13327" width="9" style="169" customWidth="1"/>
    <col min="13328" max="13568" width="9.140625" style="169"/>
    <col min="13569" max="13569" width="5" style="169" customWidth="1"/>
    <col min="13570" max="13570" width="37.140625" style="169" customWidth="1"/>
    <col min="13571" max="13571" width="5.7109375" style="169" customWidth="1"/>
    <col min="13572" max="13572" width="7.28515625" style="169" customWidth="1"/>
    <col min="13573" max="13577" width="6.85546875" style="169" customWidth="1"/>
    <col min="13578" max="13583" width="9" style="169" customWidth="1"/>
    <col min="13584" max="13824" width="9.140625" style="169"/>
    <col min="13825" max="13825" width="5" style="169" customWidth="1"/>
    <col min="13826" max="13826" width="37.140625" style="169" customWidth="1"/>
    <col min="13827" max="13827" width="5.7109375" style="169" customWidth="1"/>
    <col min="13828" max="13828" width="7.28515625" style="169" customWidth="1"/>
    <col min="13829" max="13833" width="6.85546875" style="169" customWidth="1"/>
    <col min="13834" max="13839" width="9" style="169" customWidth="1"/>
    <col min="13840" max="14080" width="9.140625" style="169"/>
    <col min="14081" max="14081" width="5" style="169" customWidth="1"/>
    <col min="14082" max="14082" width="37.140625" style="169" customWidth="1"/>
    <col min="14083" max="14083" width="5.7109375" style="169" customWidth="1"/>
    <col min="14084" max="14084" width="7.28515625" style="169" customWidth="1"/>
    <col min="14085" max="14089" width="6.85546875" style="169" customWidth="1"/>
    <col min="14090" max="14095" width="9" style="169" customWidth="1"/>
    <col min="14096" max="14336" width="9.140625" style="169"/>
    <col min="14337" max="14337" width="5" style="169" customWidth="1"/>
    <col min="14338" max="14338" width="37.140625" style="169" customWidth="1"/>
    <col min="14339" max="14339" width="5.7109375" style="169" customWidth="1"/>
    <col min="14340" max="14340" width="7.28515625" style="169" customWidth="1"/>
    <col min="14341" max="14345" width="6.85546875" style="169" customWidth="1"/>
    <col min="14346" max="14351" width="9" style="169" customWidth="1"/>
    <col min="14352" max="14592" width="9.140625" style="169"/>
    <col min="14593" max="14593" width="5" style="169" customWidth="1"/>
    <col min="14594" max="14594" width="37.140625" style="169" customWidth="1"/>
    <col min="14595" max="14595" width="5.7109375" style="169" customWidth="1"/>
    <col min="14596" max="14596" width="7.28515625" style="169" customWidth="1"/>
    <col min="14597" max="14601" width="6.85546875" style="169" customWidth="1"/>
    <col min="14602" max="14607" width="9" style="169" customWidth="1"/>
    <col min="14608" max="14848" width="9.140625" style="169"/>
    <col min="14849" max="14849" width="5" style="169" customWidth="1"/>
    <col min="14850" max="14850" width="37.140625" style="169" customWidth="1"/>
    <col min="14851" max="14851" width="5.7109375" style="169" customWidth="1"/>
    <col min="14852" max="14852" width="7.28515625" style="169" customWidth="1"/>
    <col min="14853" max="14857" width="6.85546875" style="169" customWidth="1"/>
    <col min="14858" max="14863" width="9" style="169" customWidth="1"/>
    <col min="14864" max="15104" width="9.140625" style="169"/>
    <col min="15105" max="15105" width="5" style="169" customWidth="1"/>
    <col min="15106" max="15106" width="37.140625" style="169" customWidth="1"/>
    <col min="15107" max="15107" width="5.7109375" style="169" customWidth="1"/>
    <col min="15108" max="15108" width="7.28515625" style="169" customWidth="1"/>
    <col min="15109" max="15113" width="6.85546875" style="169" customWidth="1"/>
    <col min="15114" max="15119" width="9" style="169" customWidth="1"/>
    <col min="15120" max="15360" width="9.140625" style="169"/>
    <col min="15361" max="15361" width="5" style="169" customWidth="1"/>
    <col min="15362" max="15362" width="37.140625" style="169" customWidth="1"/>
    <col min="15363" max="15363" width="5.7109375" style="169" customWidth="1"/>
    <col min="15364" max="15364" width="7.28515625" style="169" customWidth="1"/>
    <col min="15365" max="15369" width="6.85546875" style="169" customWidth="1"/>
    <col min="15370" max="15375" width="9" style="169" customWidth="1"/>
    <col min="15376" max="15616" width="9.140625" style="169"/>
    <col min="15617" max="15617" width="5" style="169" customWidth="1"/>
    <col min="15618" max="15618" width="37.140625" style="169" customWidth="1"/>
    <col min="15619" max="15619" width="5.7109375" style="169" customWidth="1"/>
    <col min="15620" max="15620" width="7.28515625" style="169" customWidth="1"/>
    <col min="15621" max="15625" width="6.85546875" style="169" customWidth="1"/>
    <col min="15626" max="15631" width="9" style="169" customWidth="1"/>
    <col min="15632" max="15872" width="9.140625" style="169"/>
    <col min="15873" max="15873" width="5" style="169" customWidth="1"/>
    <col min="15874" max="15874" width="37.140625" style="169" customWidth="1"/>
    <col min="15875" max="15875" width="5.7109375" style="169" customWidth="1"/>
    <col min="15876" max="15876" width="7.28515625" style="169" customWidth="1"/>
    <col min="15877" max="15881" width="6.85546875" style="169" customWidth="1"/>
    <col min="15882" max="15887" width="9" style="169" customWidth="1"/>
    <col min="15888" max="16128" width="9.140625" style="169"/>
    <col min="16129" max="16129" width="5" style="169" customWidth="1"/>
    <col min="16130" max="16130" width="37.140625" style="169" customWidth="1"/>
    <col min="16131" max="16131" width="5.7109375" style="169" customWidth="1"/>
    <col min="16132" max="16132" width="7.28515625" style="169" customWidth="1"/>
    <col min="16133" max="16137" width="6.85546875" style="169" customWidth="1"/>
    <col min="16138" max="16143" width="9" style="169" customWidth="1"/>
    <col min="16144" max="16384" width="9.140625" style="169"/>
  </cols>
  <sheetData>
    <row r="1" spans="1:16" ht="24" customHeight="1">
      <c r="A1" s="458" t="s">
        <v>108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6" ht="24" customHeight="1">
      <c r="A2" s="459" t="s">
        <v>93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6" s="160" customFormat="1" ht="24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6" s="174" customFormat="1" ht="15" customHeight="1">
      <c r="A4" s="486" t="s">
        <v>0</v>
      </c>
      <c r="B4" s="488" t="s">
        <v>5</v>
      </c>
      <c r="C4" s="486" t="s">
        <v>6</v>
      </c>
      <c r="D4" s="486" t="s">
        <v>7</v>
      </c>
      <c r="E4" s="491" t="s">
        <v>8</v>
      </c>
      <c r="F4" s="492"/>
      <c r="G4" s="492"/>
      <c r="H4" s="492"/>
      <c r="I4" s="492"/>
      <c r="J4" s="493"/>
      <c r="K4" s="491" t="s">
        <v>9</v>
      </c>
      <c r="L4" s="492"/>
      <c r="M4" s="492"/>
      <c r="N4" s="492"/>
      <c r="O4" s="493"/>
      <c r="P4" s="181"/>
    </row>
    <row r="5" spans="1:16" s="174" customFormat="1" ht="64.5" customHeight="1">
      <c r="A5" s="487"/>
      <c r="B5" s="489"/>
      <c r="C5" s="490"/>
      <c r="D5" s="490"/>
      <c r="E5" s="182" t="s">
        <v>10</v>
      </c>
      <c r="F5" s="183" t="s">
        <v>103</v>
      </c>
      <c r="G5" s="183" t="s">
        <v>12</v>
      </c>
      <c r="H5" s="184" t="s">
        <v>13</v>
      </c>
      <c r="I5" s="184" t="s">
        <v>14</v>
      </c>
      <c r="J5" s="183" t="s">
        <v>15</v>
      </c>
      <c r="K5" s="182" t="s">
        <v>104</v>
      </c>
      <c r="L5" s="183" t="s">
        <v>12</v>
      </c>
      <c r="M5" s="184" t="s">
        <v>13</v>
      </c>
      <c r="N5" s="184" t="s">
        <v>14</v>
      </c>
      <c r="O5" s="182" t="s">
        <v>17</v>
      </c>
      <c r="P5" s="181"/>
    </row>
    <row r="6" spans="1:16" s="174" customFormat="1">
      <c r="A6" s="185">
        <v>1</v>
      </c>
      <c r="B6" s="185">
        <v>2</v>
      </c>
      <c r="C6" s="185">
        <v>3</v>
      </c>
      <c r="D6" s="185">
        <v>4</v>
      </c>
      <c r="E6" s="185">
        <v>5</v>
      </c>
      <c r="F6" s="185">
        <v>6</v>
      </c>
      <c r="G6" s="185">
        <v>7</v>
      </c>
      <c r="H6" s="185">
        <v>8</v>
      </c>
      <c r="I6" s="185">
        <v>9</v>
      </c>
      <c r="J6" s="185">
        <v>10</v>
      </c>
      <c r="K6" s="185">
        <v>11</v>
      </c>
      <c r="L6" s="185">
        <v>12</v>
      </c>
      <c r="M6" s="185">
        <v>13</v>
      </c>
      <c r="N6" s="185">
        <v>14</v>
      </c>
      <c r="O6" s="185">
        <v>15</v>
      </c>
      <c r="P6" s="181"/>
    </row>
    <row r="7" spans="1:16" s="190" customFormat="1" ht="14.25">
      <c r="A7" s="186"/>
      <c r="B7" s="187" t="s">
        <v>93</v>
      </c>
      <c r="C7" s="188"/>
      <c r="D7" s="18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6" s="190" customFormat="1" ht="38.25">
      <c r="A8" s="186">
        <v>1</v>
      </c>
      <c r="B8" s="162" t="s">
        <v>109</v>
      </c>
      <c r="C8" s="206" t="s">
        <v>105</v>
      </c>
      <c r="D8" s="207">
        <v>330</v>
      </c>
      <c r="E8" s="159"/>
      <c r="F8" s="159"/>
      <c r="G8" s="159"/>
      <c r="H8" s="159"/>
      <c r="I8" s="159"/>
      <c r="J8" s="159">
        <f t="shared" ref="J8" si="0">SUM(G8:I8)</f>
        <v>0</v>
      </c>
      <c r="K8" s="159"/>
      <c r="L8" s="159">
        <f t="shared" ref="L8:L11" si="1">G8*D8</f>
        <v>0</v>
      </c>
      <c r="M8" s="159">
        <f t="shared" ref="M8:M11" si="2">H8*D8</f>
        <v>0</v>
      </c>
      <c r="N8" s="159">
        <f t="shared" ref="N8:N11" si="3">I8*D8</f>
        <v>0</v>
      </c>
      <c r="O8" s="159">
        <f t="shared" ref="O8:O11" si="4">SUM(L8:N8)</f>
        <v>0</v>
      </c>
    </row>
    <row r="9" spans="1:16" s="190" customFormat="1" ht="25.5">
      <c r="A9" s="186">
        <v>2</v>
      </c>
      <c r="B9" s="208" t="s">
        <v>110</v>
      </c>
      <c r="C9" s="209" t="s">
        <v>48</v>
      </c>
      <c r="D9" s="210">
        <v>1</v>
      </c>
      <c r="E9" s="211"/>
      <c r="F9" s="211"/>
      <c r="G9" s="212"/>
      <c r="H9" s="213"/>
      <c r="I9" s="214"/>
      <c r="J9" s="159">
        <f t="shared" ref="J9:J11" si="5">SUM(G9:I9)</f>
        <v>0</v>
      </c>
      <c r="K9" s="159"/>
      <c r="L9" s="159">
        <f t="shared" si="1"/>
        <v>0</v>
      </c>
      <c r="M9" s="159">
        <f t="shared" si="2"/>
        <v>0</v>
      </c>
      <c r="N9" s="159">
        <f t="shared" si="3"/>
        <v>0</v>
      </c>
      <c r="O9" s="159">
        <f t="shared" si="4"/>
        <v>0</v>
      </c>
    </row>
    <row r="10" spans="1:16" s="190" customFormat="1" ht="25.5">
      <c r="A10" s="186">
        <v>3</v>
      </c>
      <c r="B10" s="208" t="s">
        <v>111</v>
      </c>
      <c r="C10" s="209" t="s">
        <v>112</v>
      </c>
      <c r="D10" s="210">
        <v>5</v>
      </c>
      <c r="E10" s="211"/>
      <c r="F10" s="211"/>
      <c r="G10" s="212"/>
      <c r="H10" s="213"/>
      <c r="I10" s="214"/>
      <c r="J10" s="159">
        <f t="shared" si="5"/>
        <v>0</v>
      </c>
      <c r="K10" s="159"/>
      <c r="L10" s="159">
        <f t="shared" si="1"/>
        <v>0</v>
      </c>
      <c r="M10" s="159">
        <f t="shared" si="2"/>
        <v>0</v>
      </c>
      <c r="N10" s="159">
        <f t="shared" si="3"/>
        <v>0</v>
      </c>
      <c r="O10" s="159">
        <f t="shared" si="4"/>
        <v>0</v>
      </c>
    </row>
    <row r="11" spans="1:16" s="190" customFormat="1" ht="25.5">
      <c r="A11" s="186">
        <v>4</v>
      </c>
      <c r="B11" s="162" t="s">
        <v>113</v>
      </c>
      <c r="C11" s="215" t="s">
        <v>114</v>
      </c>
      <c r="D11" s="215">
        <v>5</v>
      </c>
      <c r="E11" s="159"/>
      <c r="F11" s="159"/>
      <c r="G11" s="159"/>
      <c r="H11" s="159"/>
      <c r="I11" s="159"/>
      <c r="J11" s="159">
        <f t="shared" si="5"/>
        <v>0</v>
      </c>
      <c r="K11" s="159"/>
      <c r="L11" s="159">
        <f t="shared" si="1"/>
        <v>0</v>
      </c>
      <c r="M11" s="159">
        <f t="shared" si="2"/>
        <v>0</v>
      </c>
      <c r="N11" s="159">
        <f t="shared" si="3"/>
        <v>0</v>
      </c>
      <c r="O11" s="159">
        <f t="shared" si="4"/>
        <v>0</v>
      </c>
    </row>
    <row r="12" spans="1:16" s="190" customFormat="1">
      <c r="A12" s="186"/>
      <c r="B12" s="162"/>
      <c r="C12" s="215"/>
      <c r="D12" s="215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3" spans="1:16" ht="27.75" customHeight="1">
      <c r="A13" s="185"/>
      <c r="B13" s="191" t="s">
        <v>35</v>
      </c>
      <c r="C13" s="192"/>
      <c r="D13" s="159"/>
      <c r="E13" s="159"/>
      <c r="F13" s="159"/>
      <c r="G13" s="159"/>
      <c r="H13" s="159"/>
      <c r="I13" s="159"/>
      <c r="J13" s="159"/>
      <c r="K13" s="159"/>
      <c r="L13" s="159">
        <f>SUM(L7:L12)</f>
        <v>0</v>
      </c>
      <c r="M13" s="159">
        <f t="shared" ref="M13:N13" si="6">SUM(M7:M12)</f>
        <v>0</v>
      </c>
      <c r="N13" s="159">
        <f t="shared" si="6"/>
        <v>0</v>
      </c>
      <c r="O13" s="159">
        <f>SUM(O7:O12)</f>
        <v>0</v>
      </c>
      <c r="P13" s="181"/>
    </row>
    <row r="14" spans="1:16" s="160" customFormat="1" ht="17.25" customHeight="1">
      <c r="A14" s="193"/>
      <c r="B14" s="485" t="s">
        <v>107</v>
      </c>
      <c r="C14" s="485"/>
      <c r="D14" s="485"/>
      <c r="E14" s="485"/>
      <c r="F14" s="485"/>
      <c r="G14" s="485"/>
      <c r="H14" s="194"/>
      <c r="I14" s="177"/>
      <c r="J14" s="177"/>
      <c r="K14" s="171"/>
      <c r="L14" s="171"/>
      <c r="M14" s="171">
        <f>M13*H14</f>
        <v>0</v>
      </c>
      <c r="N14" s="171"/>
      <c r="O14" s="171"/>
      <c r="P14" s="161"/>
    </row>
    <row r="15" spans="1:16" ht="17.25" customHeight="1">
      <c r="A15" s="193"/>
      <c r="B15" s="485" t="s">
        <v>37</v>
      </c>
      <c r="C15" s="485"/>
      <c r="D15" s="485"/>
      <c r="E15" s="485"/>
      <c r="F15" s="485"/>
      <c r="G15" s="485"/>
      <c r="H15" s="195"/>
      <c r="I15" s="177"/>
      <c r="J15" s="177"/>
      <c r="K15" s="172"/>
      <c r="L15" s="172">
        <f>L13</f>
        <v>0</v>
      </c>
      <c r="M15" s="172">
        <f>M13+M14</f>
        <v>0</v>
      </c>
      <c r="N15" s="172">
        <f>N13</f>
        <v>0</v>
      </c>
      <c r="O15" s="172">
        <f>SUM(L15:N15)</f>
        <v>0</v>
      </c>
      <c r="P15" s="181"/>
    </row>
    <row r="16" spans="1:16">
      <c r="A16" s="196"/>
      <c r="B16" s="197"/>
      <c r="C16" s="197"/>
      <c r="D16" s="197"/>
      <c r="E16" s="197"/>
      <c r="F16" s="197"/>
      <c r="G16" s="197"/>
      <c r="H16" s="198"/>
      <c r="I16" s="198"/>
      <c r="J16" s="198"/>
      <c r="K16" s="199"/>
      <c r="L16" s="200"/>
      <c r="M16" s="200"/>
      <c r="N16" s="200"/>
      <c r="O16" s="200"/>
    </row>
    <row r="17" spans="1:20" s="223" customFormat="1">
      <c r="A17" s="216"/>
      <c r="B17" s="217"/>
      <c r="C17" s="216"/>
      <c r="D17" s="218"/>
      <c r="E17" s="219"/>
      <c r="F17" s="219"/>
      <c r="G17" s="220"/>
      <c r="H17" s="219"/>
      <c r="I17" s="219"/>
      <c r="J17" s="219"/>
      <c r="K17" s="219"/>
      <c r="L17" s="219"/>
      <c r="M17" s="219"/>
      <c r="N17" s="219"/>
      <c r="O17" s="221"/>
      <c r="P17" s="222"/>
      <c r="Q17" s="222"/>
      <c r="R17" s="222"/>
      <c r="S17" s="222"/>
      <c r="T17" s="222"/>
    </row>
    <row r="18" spans="1:20" s="222" customFormat="1">
      <c r="A18" s="167"/>
      <c r="B18" s="167"/>
      <c r="C18" s="167"/>
      <c r="D18" s="16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</row>
    <row r="19" spans="1:20" s="201" customFormat="1">
      <c r="A19" s="167"/>
      <c r="B19" s="167"/>
      <c r="C19" s="167"/>
      <c r="D19" s="16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</row>
    <row r="20" spans="1:20" s="201" customFormat="1">
      <c r="A20" s="167"/>
      <c r="B20" s="167"/>
      <c r="C20" s="167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  <row r="21" spans="1:20">
      <c r="A21" s="167"/>
      <c r="B21" s="167"/>
      <c r="C21" s="167"/>
      <c r="D21" s="16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</sheetData>
  <mergeCells count="11">
    <mergeCell ref="B14:G14"/>
    <mergeCell ref="B15:G15"/>
    <mergeCell ref="A1:O1"/>
    <mergeCell ref="A2:O2"/>
    <mergeCell ref="A3:O3"/>
    <mergeCell ref="A4:A5"/>
    <mergeCell ref="B4:B5"/>
    <mergeCell ref="C4:C5"/>
    <mergeCell ref="D4:D5"/>
    <mergeCell ref="E4:J4"/>
    <mergeCell ref="K4:O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G227"/>
  <sheetViews>
    <sheetView zoomScale="75" zoomScaleNormal="75" workbookViewId="0">
      <selection activeCell="C3" sqref="C3"/>
    </sheetView>
  </sheetViews>
  <sheetFormatPr defaultColWidth="8.85546875" defaultRowHeight="12.75"/>
  <cols>
    <col min="1" max="1" width="5.5703125" style="305" customWidth="1"/>
    <col min="2" max="2" width="9.42578125" style="305" customWidth="1"/>
    <col min="3" max="3" width="74" style="307" customWidth="1"/>
    <col min="4" max="4" width="11.5703125" style="307" customWidth="1"/>
    <col min="5" max="5" width="14.5703125" style="307" customWidth="1"/>
    <col min="6" max="6" width="15.5703125" style="307" customWidth="1"/>
    <col min="7" max="7" width="16" style="307" customWidth="1"/>
    <col min="8" max="256" width="8.85546875" style="307"/>
    <col min="257" max="257" width="5.5703125" style="307" customWidth="1"/>
    <col min="258" max="258" width="9.42578125" style="307" customWidth="1"/>
    <col min="259" max="259" width="74" style="307" customWidth="1"/>
    <col min="260" max="260" width="11.5703125" style="307" customWidth="1"/>
    <col min="261" max="261" width="14.5703125" style="307" customWidth="1"/>
    <col min="262" max="262" width="15.5703125" style="307" customWidth="1"/>
    <col min="263" max="263" width="16" style="307" customWidth="1"/>
    <col min="264" max="512" width="8.85546875" style="307"/>
    <col min="513" max="513" width="5.5703125" style="307" customWidth="1"/>
    <col min="514" max="514" width="9.42578125" style="307" customWidth="1"/>
    <col min="515" max="515" width="74" style="307" customWidth="1"/>
    <col min="516" max="516" width="11.5703125" style="307" customWidth="1"/>
    <col min="517" max="517" width="14.5703125" style="307" customWidth="1"/>
    <col min="518" max="518" width="15.5703125" style="307" customWidth="1"/>
    <col min="519" max="519" width="16" style="307" customWidth="1"/>
    <col min="520" max="768" width="8.85546875" style="307"/>
    <col min="769" max="769" width="5.5703125" style="307" customWidth="1"/>
    <col min="770" max="770" width="9.42578125" style="307" customWidth="1"/>
    <col min="771" max="771" width="74" style="307" customWidth="1"/>
    <col min="772" max="772" width="11.5703125" style="307" customWidth="1"/>
    <col min="773" max="773" width="14.5703125" style="307" customWidth="1"/>
    <col min="774" max="774" width="15.5703125" style="307" customWidth="1"/>
    <col min="775" max="775" width="16" style="307" customWidth="1"/>
    <col min="776" max="1024" width="8.85546875" style="307"/>
    <col min="1025" max="1025" width="5.5703125" style="307" customWidth="1"/>
    <col min="1026" max="1026" width="9.42578125" style="307" customWidth="1"/>
    <col min="1027" max="1027" width="74" style="307" customWidth="1"/>
    <col min="1028" max="1028" width="11.5703125" style="307" customWidth="1"/>
    <col min="1029" max="1029" width="14.5703125" style="307" customWidth="1"/>
    <col min="1030" max="1030" width="15.5703125" style="307" customWidth="1"/>
    <col min="1031" max="1031" width="16" style="307" customWidth="1"/>
    <col min="1032" max="1280" width="8.85546875" style="307"/>
    <col min="1281" max="1281" width="5.5703125" style="307" customWidth="1"/>
    <col min="1282" max="1282" width="9.42578125" style="307" customWidth="1"/>
    <col min="1283" max="1283" width="74" style="307" customWidth="1"/>
    <col min="1284" max="1284" width="11.5703125" style="307" customWidth="1"/>
    <col min="1285" max="1285" width="14.5703125" style="307" customWidth="1"/>
    <col min="1286" max="1286" width="15.5703125" style="307" customWidth="1"/>
    <col min="1287" max="1287" width="16" style="307" customWidth="1"/>
    <col min="1288" max="1536" width="8.85546875" style="307"/>
    <col min="1537" max="1537" width="5.5703125" style="307" customWidth="1"/>
    <col min="1538" max="1538" width="9.42578125" style="307" customWidth="1"/>
    <col min="1539" max="1539" width="74" style="307" customWidth="1"/>
    <col min="1540" max="1540" width="11.5703125" style="307" customWidth="1"/>
    <col min="1541" max="1541" width="14.5703125" style="307" customWidth="1"/>
    <col min="1542" max="1542" width="15.5703125" style="307" customWidth="1"/>
    <col min="1543" max="1543" width="16" style="307" customWidth="1"/>
    <col min="1544" max="1792" width="8.85546875" style="307"/>
    <col min="1793" max="1793" width="5.5703125" style="307" customWidth="1"/>
    <col min="1794" max="1794" width="9.42578125" style="307" customWidth="1"/>
    <col min="1795" max="1795" width="74" style="307" customWidth="1"/>
    <col min="1796" max="1796" width="11.5703125" style="307" customWidth="1"/>
    <col min="1797" max="1797" width="14.5703125" style="307" customWidth="1"/>
    <col min="1798" max="1798" width="15.5703125" style="307" customWidth="1"/>
    <col min="1799" max="1799" width="16" style="307" customWidth="1"/>
    <col min="1800" max="2048" width="8.85546875" style="307"/>
    <col min="2049" max="2049" width="5.5703125" style="307" customWidth="1"/>
    <col min="2050" max="2050" width="9.42578125" style="307" customWidth="1"/>
    <col min="2051" max="2051" width="74" style="307" customWidth="1"/>
    <col min="2052" max="2052" width="11.5703125" style="307" customWidth="1"/>
    <col min="2053" max="2053" width="14.5703125" style="307" customWidth="1"/>
    <col min="2054" max="2054" width="15.5703125" style="307" customWidth="1"/>
    <col min="2055" max="2055" width="16" style="307" customWidth="1"/>
    <col min="2056" max="2304" width="8.85546875" style="307"/>
    <col min="2305" max="2305" width="5.5703125" style="307" customWidth="1"/>
    <col min="2306" max="2306" width="9.42578125" style="307" customWidth="1"/>
    <col min="2307" max="2307" width="74" style="307" customWidth="1"/>
    <col min="2308" max="2308" width="11.5703125" style="307" customWidth="1"/>
    <col min="2309" max="2309" width="14.5703125" style="307" customWidth="1"/>
    <col min="2310" max="2310" width="15.5703125" style="307" customWidth="1"/>
    <col min="2311" max="2311" width="16" style="307" customWidth="1"/>
    <col min="2312" max="2560" width="8.85546875" style="307"/>
    <col min="2561" max="2561" width="5.5703125" style="307" customWidth="1"/>
    <col min="2562" max="2562" width="9.42578125" style="307" customWidth="1"/>
    <col min="2563" max="2563" width="74" style="307" customWidth="1"/>
    <col min="2564" max="2564" width="11.5703125" style="307" customWidth="1"/>
    <col min="2565" max="2565" width="14.5703125" style="307" customWidth="1"/>
    <col min="2566" max="2566" width="15.5703125" style="307" customWidth="1"/>
    <col min="2567" max="2567" width="16" style="307" customWidth="1"/>
    <col min="2568" max="2816" width="8.85546875" style="307"/>
    <col min="2817" max="2817" width="5.5703125" style="307" customWidth="1"/>
    <col min="2818" max="2818" width="9.42578125" style="307" customWidth="1"/>
    <col min="2819" max="2819" width="74" style="307" customWidth="1"/>
    <col min="2820" max="2820" width="11.5703125" style="307" customWidth="1"/>
    <col min="2821" max="2821" width="14.5703125" style="307" customWidth="1"/>
    <col min="2822" max="2822" width="15.5703125" style="307" customWidth="1"/>
    <col min="2823" max="2823" width="16" style="307" customWidth="1"/>
    <col min="2824" max="3072" width="8.85546875" style="307"/>
    <col min="3073" max="3073" width="5.5703125" style="307" customWidth="1"/>
    <col min="3074" max="3074" width="9.42578125" style="307" customWidth="1"/>
    <col min="3075" max="3075" width="74" style="307" customWidth="1"/>
    <col min="3076" max="3076" width="11.5703125" style="307" customWidth="1"/>
    <col min="3077" max="3077" width="14.5703125" style="307" customWidth="1"/>
    <col min="3078" max="3078" width="15.5703125" style="307" customWidth="1"/>
    <col min="3079" max="3079" width="16" style="307" customWidth="1"/>
    <col min="3080" max="3328" width="8.85546875" style="307"/>
    <col min="3329" max="3329" width="5.5703125" style="307" customWidth="1"/>
    <col min="3330" max="3330" width="9.42578125" style="307" customWidth="1"/>
    <col min="3331" max="3331" width="74" style="307" customWidth="1"/>
    <col min="3332" max="3332" width="11.5703125" style="307" customWidth="1"/>
    <col min="3333" max="3333" width="14.5703125" style="307" customWidth="1"/>
    <col min="3334" max="3334" width="15.5703125" style="307" customWidth="1"/>
    <col min="3335" max="3335" width="16" style="307" customWidth="1"/>
    <col min="3336" max="3584" width="8.85546875" style="307"/>
    <col min="3585" max="3585" width="5.5703125" style="307" customWidth="1"/>
    <col min="3586" max="3586" width="9.42578125" style="307" customWidth="1"/>
    <col min="3587" max="3587" width="74" style="307" customWidth="1"/>
    <col min="3588" max="3588" width="11.5703125" style="307" customWidth="1"/>
    <col min="3589" max="3589" width="14.5703125" style="307" customWidth="1"/>
    <col min="3590" max="3590" width="15.5703125" style="307" customWidth="1"/>
    <col min="3591" max="3591" width="16" style="307" customWidth="1"/>
    <col min="3592" max="3840" width="8.85546875" style="307"/>
    <col min="3841" max="3841" width="5.5703125" style="307" customWidth="1"/>
    <col min="3842" max="3842" width="9.42578125" style="307" customWidth="1"/>
    <col min="3843" max="3843" width="74" style="307" customWidth="1"/>
    <col min="3844" max="3844" width="11.5703125" style="307" customWidth="1"/>
    <col min="3845" max="3845" width="14.5703125" style="307" customWidth="1"/>
    <col min="3846" max="3846" width="15.5703125" style="307" customWidth="1"/>
    <col min="3847" max="3847" width="16" style="307" customWidth="1"/>
    <col min="3848" max="4096" width="8.85546875" style="307"/>
    <col min="4097" max="4097" width="5.5703125" style="307" customWidth="1"/>
    <col min="4098" max="4098" width="9.42578125" style="307" customWidth="1"/>
    <col min="4099" max="4099" width="74" style="307" customWidth="1"/>
    <col min="4100" max="4100" width="11.5703125" style="307" customWidth="1"/>
    <col min="4101" max="4101" width="14.5703125" style="307" customWidth="1"/>
    <col min="4102" max="4102" width="15.5703125" style="307" customWidth="1"/>
    <col min="4103" max="4103" width="16" style="307" customWidth="1"/>
    <col min="4104" max="4352" width="8.85546875" style="307"/>
    <col min="4353" max="4353" width="5.5703125" style="307" customWidth="1"/>
    <col min="4354" max="4354" width="9.42578125" style="307" customWidth="1"/>
    <col min="4355" max="4355" width="74" style="307" customWidth="1"/>
    <col min="4356" max="4356" width="11.5703125" style="307" customWidth="1"/>
    <col min="4357" max="4357" width="14.5703125" style="307" customWidth="1"/>
    <col min="4358" max="4358" width="15.5703125" style="307" customWidth="1"/>
    <col min="4359" max="4359" width="16" style="307" customWidth="1"/>
    <col min="4360" max="4608" width="8.85546875" style="307"/>
    <col min="4609" max="4609" width="5.5703125" style="307" customWidth="1"/>
    <col min="4610" max="4610" width="9.42578125" style="307" customWidth="1"/>
    <col min="4611" max="4611" width="74" style="307" customWidth="1"/>
    <col min="4612" max="4612" width="11.5703125" style="307" customWidth="1"/>
    <col min="4613" max="4613" width="14.5703125" style="307" customWidth="1"/>
    <col min="4614" max="4614" width="15.5703125" style="307" customWidth="1"/>
    <col min="4615" max="4615" width="16" style="307" customWidth="1"/>
    <col min="4616" max="4864" width="8.85546875" style="307"/>
    <col min="4865" max="4865" width="5.5703125" style="307" customWidth="1"/>
    <col min="4866" max="4866" width="9.42578125" style="307" customWidth="1"/>
    <col min="4867" max="4867" width="74" style="307" customWidth="1"/>
    <col min="4868" max="4868" width="11.5703125" style="307" customWidth="1"/>
    <col min="4869" max="4869" width="14.5703125" style="307" customWidth="1"/>
    <col min="4870" max="4870" width="15.5703125" style="307" customWidth="1"/>
    <col min="4871" max="4871" width="16" style="307" customWidth="1"/>
    <col min="4872" max="5120" width="8.85546875" style="307"/>
    <col min="5121" max="5121" width="5.5703125" style="307" customWidth="1"/>
    <col min="5122" max="5122" width="9.42578125" style="307" customWidth="1"/>
    <col min="5123" max="5123" width="74" style="307" customWidth="1"/>
    <col min="5124" max="5124" width="11.5703125" style="307" customWidth="1"/>
    <col min="5125" max="5125" width="14.5703125" style="307" customWidth="1"/>
    <col min="5126" max="5126" width="15.5703125" style="307" customWidth="1"/>
    <col min="5127" max="5127" width="16" style="307" customWidth="1"/>
    <col min="5128" max="5376" width="8.85546875" style="307"/>
    <col min="5377" max="5377" width="5.5703125" style="307" customWidth="1"/>
    <col min="5378" max="5378" width="9.42578125" style="307" customWidth="1"/>
    <col min="5379" max="5379" width="74" style="307" customWidth="1"/>
    <col min="5380" max="5380" width="11.5703125" style="307" customWidth="1"/>
    <col min="5381" max="5381" width="14.5703125" style="307" customWidth="1"/>
    <col min="5382" max="5382" width="15.5703125" style="307" customWidth="1"/>
    <col min="5383" max="5383" width="16" style="307" customWidth="1"/>
    <col min="5384" max="5632" width="8.85546875" style="307"/>
    <col min="5633" max="5633" width="5.5703125" style="307" customWidth="1"/>
    <col min="5634" max="5634" width="9.42578125" style="307" customWidth="1"/>
    <col min="5635" max="5635" width="74" style="307" customWidth="1"/>
    <col min="5636" max="5636" width="11.5703125" style="307" customWidth="1"/>
    <col min="5637" max="5637" width="14.5703125" style="307" customWidth="1"/>
    <col min="5638" max="5638" width="15.5703125" style="307" customWidth="1"/>
    <col min="5639" max="5639" width="16" style="307" customWidth="1"/>
    <col min="5640" max="5888" width="8.85546875" style="307"/>
    <col min="5889" max="5889" width="5.5703125" style="307" customWidth="1"/>
    <col min="5890" max="5890" width="9.42578125" style="307" customWidth="1"/>
    <col min="5891" max="5891" width="74" style="307" customWidth="1"/>
    <col min="5892" max="5892" width="11.5703125" style="307" customWidth="1"/>
    <col min="5893" max="5893" width="14.5703125" style="307" customWidth="1"/>
    <col min="5894" max="5894" width="15.5703125" style="307" customWidth="1"/>
    <col min="5895" max="5895" width="16" style="307" customWidth="1"/>
    <col min="5896" max="6144" width="8.85546875" style="307"/>
    <col min="6145" max="6145" width="5.5703125" style="307" customWidth="1"/>
    <col min="6146" max="6146" width="9.42578125" style="307" customWidth="1"/>
    <col min="6147" max="6147" width="74" style="307" customWidth="1"/>
    <col min="6148" max="6148" width="11.5703125" style="307" customWidth="1"/>
    <col min="6149" max="6149" width="14.5703125" style="307" customWidth="1"/>
    <col min="6150" max="6150" width="15.5703125" style="307" customWidth="1"/>
    <col min="6151" max="6151" width="16" style="307" customWidth="1"/>
    <col min="6152" max="6400" width="8.85546875" style="307"/>
    <col min="6401" max="6401" width="5.5703125" style="307" customWidth="1"/>
    <col min="6402" max="6402" width="9.42578125" style="307" customWidth="1"/>
    <col min="6403" max="6403" width="74" style="307" customWidth="1"/>
    <col min="6404" max="6404" width="11.5703125" style="307" customWidth="1"/>
    <col min="6405" max="6405" width="14.5703125" style="307" customWidth="1"/>
    <col min="6406" max="6406" width="15.5703125" style="307" customWidth="1"/>
    <col min="6407" max="6407" width="16" style="307" customWidth="1"/>
    <col min="6408" max="6656" width="8.85546875" style="307"/>
    <col min="6657" max="6657" width="5.5703125" style="307" customWidth="1"/>
    <col min="6658" max="6658" width="9.42578125" style="307" customWidth="1"/>
    <col min="6659" max="6659" width="74" style="307" customWidth="1"/>
    <col min="6660" max="6660" width="11.5703125" style="307" customWidth="1"/>
    <col min="6661" max="6661" width="14.5703125" style="307" customWidth="1"/>
    <col min="6662" max="6662" width="15.5703125" style="307" customWidth="1"/>
    <col min="6663" max="6663" width="16" style="307" customWidth="1"/>
    <col min="6664" max="6912" width="8.85546875" style="307"/>
    <col min="6913" max="6913" width="5.5703125" style="307" customWidth="1"/>
    <col min="6914" max="6914" width="9.42578125" style="307" customWidth="1"/>
    <col min="6915" max="6915" width="74" style="307" customWidth="1"/>
    <col min="6916" max="6916" width="11.5703125" style="307" customWidth="1"/>
    <col min="6917" max="6917" width="14.5703125" style="307" customWidth="1"/>
    <col min="6918" max="6918" width="15.5703125" style="307" customWidth="1"/>
    <col min="6919" max="6919" width="16" style="307" customWidth="1"/>
    <col min="6920" max="7168" width="8.85546875" style="307"/>
    <col min="7169" max="7169" width="5.5703125" style="307" customWidth="1"/>
    <col min="7170" max="7170" width="9.42578125" style="307" customWidth="1"/>
    <col min="7171" max="7171" width="74" style="307" customWidth="1"/>
    <col min="7172" max="7172" width="11.5703125" style="307" customWidth="1"/>
    <col min="7173" max="7173" width="14.5703125" style="307" customWidth="1"/>
    <col min="7174" max="7174" width="15.5703125" style="307" customWidth="1"/>
    <col min="7175" max="7175" width="16" style="307" customWidth="1"/>
    <col min="7176" max="7424" width="8.85546875" style="307"/>
    <col min="7425" max="7425" width="5.5703125" style="307" customWidth="1"/>
    <col min="7426" max="7426" width="9.42578125" style="307" customWidth="1"/>
    <col min="7427" max="7427" width="74" style="307" customWidth="1"/>
    <col min="7428" max="7428" width="11.5703125" style="307" customWidth="1"/>
    <col min="7429" max="7429" width="14.5703125" style="307" customWidth="1"/>
    <col min="7430" max="7430" width="15.5703125" style="307" customWidth="1"/>
    <col min="7431" max="7431" width="16" style="307" customWidth="1"/>
    <col min="7432" max="7680" width="8.85546875" style="307"/>
    <col min="7681" max="7681" width="5.5703125" style="307" customWidth="1"/>
    <col min="7682" max="7682" width="9.42578125" style="307" customWidth="1"/>
    <col min="7683" max="7683" width="74" style="307" customWidth="1"/>
    <col min="7684" max="7684" width="11.5703125" style="307" customWidth="1"/>
    <col min="7685" max="7685" width="14.5703125" style="307" customWidth="1"/>
    <col min="7686" max="7686" width="15.5703125" style="307" customWidth="1"/>
    <col min="7687" max="7687" width="16" style="307" customWidth="1"/>
    <col min="7688" max="7936" width="8.85546875" style="307"/>
    <col min="7937" max="7937" width="5.5703125" style="307" customWidth="1"/>
    <col min="7938" max="7938" width="9.42578125" style="307" customWidth="1"/>
    <col min="7939" max="7939" width="74" style="307" customWidth="1"/>
    <col min="7940" max="7940" width="11.5703125" style="307" customWidth="1"/>
    <col min="7941" max="7941" width="14.5703125" style="307" customWidth="1"/>
    <col min="7942" max="7942" width="15.5703125" style="307" customWidth="1"/>
    <col min="7943" max="7943" width="16" style="307" customWidth="1"/>
    <col min="7944" max="8192" width="8.85546875" style="307"/>
    <col min="8193" max="8193" width="5.5703125" style="307" customWidth="1"/>
    <col min="8194" max="8194" width="9.42578125" style="307" customWidth="1"/>
    <col min="8195" max="8195" width="74" style="307" customWidth="1"/>
    <col min="8196" max="8196" width="11.5703125" style="307" customWidth="1"/>
    <col min="8197" max="8197" width="14.5703125" style="307" customWidth="1"/>
    <col min="8198" max="8198" width="15.5703125" style="307" customWidth="1"/>
    <col min="8199" max="8199" width="16" style="307" customWidth="1"/>
    <col min="8200" max="8448" width="8.85546875" style="307"/>
    <col min="8449" max="8449" width="5.5703125" style="307" customWidth="1"/>
    <col min="8450" max="8450" width="9.42578125" style="307" customWidth="1"/>
    <col min="8451" max="8451" width="74" style="307" customWidth="1"/>
    <col min="8452" max="8452" width="11.5703125" style="307" customWidth="1"/>
    <col min="8453" max="8453" width="14.5703125" style="307" customWidth="1"/>
    <col min="8454" max="8454" width="15.5703125" style="307" customWidth="1"/>
    <col min="8455" max="8455" width="16" style="307" customWidth="1"/>
    <col min="8456" max="8704" width="8.85546875" style="307"/>
    <col min="8705" max="8705" width="5.5703125" style="307" customWidth="1"/>
    <col min="8706" max="8706" width="9.42578125" style="307" customWidth="1"/>
    <col min="8707" max="8707" width="74" style="307" customWidth="1"/>
    <col min="8708" max="8708" width="11.5703125" style="307" customWidth="1"/>
    <col min="8709" max="8709" width="14.5703125" style="307" customWidth="1"/>
    <col min="8710" max="8710" width="15.5703125" style="307" customWidth="1"/>
    <col min="8711" max="8711" width="16" style="307" customWidth="1"/>
    <col min="8712" max="8960" width="8.85546875" style="307"/>
    <col min="8961" max="8961" width="5.5703125" style="307" customWidth="1"/>
    <col min="8962" max="8962" width="9.42578125" style="307" customWidth="1"/>
    <col min="8963" max="8963" width="74" style="307" customWidth="1"/>
    <col min="8964" max="8964" width="11.5703125" style="307" customWidth="1"/>
    <col min="8965" max="8965" width="14.5703125" style="307" customWidth="1"/>
    <col min="8966" max="8966" width="15.5703125" style="307" customWidth="1"/>
    <col min="8967" max="8967" width="16" style="307" customWidth="1"/>
    <col min="8968" max="9216" width="8.85546875" style="307"/>
    <col min="9217" max="9217" width="5.5703125" style="307" customWidth="1"/>
    <col min="9218" max="9218" width="9.42578125" style="307" customWidth="1"/>
    <col min="9219" max="9219" width="74" style="307" customWidth="1"/>
    <col min="9220" max="9220" width="11.5703125" style="307" customWidth="1"/>
    <col min="9221" max="9221" width="14.5703125" style="307" customWidth="1"/>
    <col min="9222" max="9222" width="15.5703125" style="307" customWidth="1"/>
    <col min="9223" max="9223" width="16" style="307" customWidth="1"/>
    <col min="9224" max="9472" width="8.85546875" style="307"/>
    <col min="9473" max="9473" width="5.5703125" style="307" customWidth="1"/>
    <col min="9474" max="9474" width="9.42578125" style="307" customWidth="1"/>
    <col min="9475" max="9475" width="74" style="307" customWidth="1"/>
    <col min="9476" max="9476" width="11.5703125" style="307" customWidth="1"/>
    <col min="9477" max="9477" width="14.5703125" style="307" customWidth="1"/>
    <col min="9478" max="9478" width="15.5703125" style="307" customWidth="1"/>
    <col min="9479" max="9479" width="16" style="307" customWidth="1"/>
    <col min="9480" max="9728" width="8.85546875" style="307"/>
    <col min="9729" max="9729" width="5.5703125" style="307" customWidth="1"/>
    <col min="9730" max="9730" width="9.42578125" style="307" customWidth="1"/>
    <col min="9731" max="9731" width="74" style="307" customWidth="1"/>
    <col min="9732" max="9732" width="11.5703125" style="307" customWidth="1"/>
    <col min="9733" max="9733" width="14.5703125" style="307" customWidth="1"/>
    <col min="9734" max="9734" width="15.5703125" style="307" customWidth="1"/>
    <col min="9735" max="9735" width="16" style="307" customWidth="1"/>
    <col min="9736" max="9984" width="8.85546875" style="307"/>
    <col min="9985" max="9985" width="5.5703125" style="307" customWidth="1"/>
    <col min="9986" max="9986" width="9.42578125" style="307" customWidth="1"/>
    <col min="9987" max="9987" width="74" style="307" customWidth="1"/>
    <col min="9988" max="9988" width="11.5703125" style="307" customWidth="1"/>
    <col min="9989" max="9989" width="14.5703125" style="307" customWidth="1"/>
    <col min="9990" max="9990" width="15.5703125" style="307" customWidth="1"/>
    <col min="9991" max="9991" width="16" style="307" customWidth="1"/>
    <col min="9992" max="10240" width="8.85546875" style="307"/>
    <col min="10241" max="10241" width="5.5703125" style="307" customWidth="1"/>
    <col min="10242" max="10242" width="9.42578125" style="307" customWidth="1"/>
    <col min="10243" max="10243" width="74" style="307" customWidth="1"/>
    <col min="10244" max="10244" width="11.5703125" style="307" customWidth="1"/>
    <col min="10245" max="10245" width="14.5703125" style="307" customWidth="1"/>
    <col min="10246" max="10246" width="15.5703125" style="307" customWidth="1"/>
    <col min="10247" max="10247" width="16" style="307" customWidth="1"/>
    <col min="10248" max="10496" width="8.85546875" style="307"/>
    <col min="10497" max="10497" width="5.5703125" style="307" customWidth="1"/>
    <col min="10498" max="10498" width="9.42578125" style="307" customWidth="1"/>
    <col min="10499" max="10499" width="74" style="307" customWidth="1"/>
    <col min="10500" max="10500" width="11.5703125" style="307" customWidth="1"/>
    <col min="10501" max="10501" width="14.5703125" style="307" customWidth="1"/>
    <col min="10502" max="10502" width="15.5703125" style="307" customWidth="1"/>
    <col min="10503" max="10503" width="16" style="307" customWidth="1"/>
    <col min="10504" max="10752" width="8.85546875" style="307"/>
    <col min="10753" max="10753" width="5.5703125" style="307" customWidth="1"/>
    <col min="10754" max="10754" width="9.42578125" style="307" customWidth="1"/>
    <col min="10755" max="10755" width="74" style="307" customWidth="1"/>
    <col min="10756" max="10756" width="11.5703125" style="307" customWidth="1"/>
    <col min="10757" max="10757" width="14.5703125" style="307" customWidth="1"/>
    <col min="10758" max="10758" width="15.5703125" style="307" customWidth="1"/>
    <col min="10759" max="10759" width="16" style="307" customWidth="1"/>
    <col min="10760" max="11008" width="8.85546875" style="307"/>
    <col min="11009" max="11009" width="5.5703125" style="307" customWidth="1"/>
    <col min="11010" max="11010" width="9.42578125" style="307" customWidth="1"/>
    <col min="11011" max="11011" width="74" style="307" customWidth="1"/>
    <col min="11012" max="11012" width="11.5703125" style="307" customWidth="1"/>
    <col min="11013" max="11013" width="14.5703125" style="307" customWidth="1"/>
    <col min="11014" max="11014" width="15.5703125" style="307" customWidth="1"/>
    <col min="11015" max="11015" width="16" style="307" customWidth="1"/>
    <col min="11016" max="11264" width="8.85546875" style="307"/>
    <col min="11265" max="11265" width="5.5703125" style="307" customWidth="1"/>
    <col min="11266" max="11266" width="9.42578125" style="307" customWidth="1"/>
    <col min="11267" max="11267" width="74" style="307" customWidth="1"/>
    <col min="11268" max="11268" width="11.5703125" style="307" customWidth="1"/>
    <col min="11269" max="11269" width="14.5703125" style="307" customWidth="1"/>
    <col min="11270" max="11270" width="15.5703125" style="307" customWidth="1"/>
    <col min="11271" max="11271" width="16" style="307" customWidth="1"/>
    <col min="11272" max="11520" width="8.85546875" style="307"/>
    <col min="11521" max="11521" width="5.5703125" style="307" customWidth="1"/>
    <col min="11522" max="11522" width="9.42578125" style="307" customWidth="1"/>
    <col min="11523" max="11523" width="74" style="307" customWidth="1"/>
    <col min="11524" max="11524" width="11.5703125" style="307" customWidth="1"/>
    <col min="11525" max="11525" width="14.5703125" style="307" customWidth="1"/>
    <col min="11526" max="11526" width="15.5703125" style="307" customWidth="1"/>
    <col min="11527" max="11527" width="16" style="307" customWidth="1"/>
    <col min="11528" max="11776" width="8.85546875" style="307"/>
    <col min="11777" max="11777" width="5.5703125" style="307" customWidth="1"/>
    <col min="11778" max="11778" width="9.42578125" style="307" customWidth="1"/>
    <col min="11779" max="11779" width="74" style="307" customWidth="1"/>
    <col min="11780" max="11780" width="11.5703125" style="307" customWidth="1"/>
    <col min="11781" max="11781" width="14.5703125" style="307" customWidth="1"/>
    <col min="11782" max="11782" width="15.5703125" style="307" customWidth="1"/>
    <col min="11783" max="11783" width="16" style="307" customWidth="1"/>
    <col min="11784" max="12032" width="8.85546875" style="307"/>
    <col min="12033" max="12033" width="5.5703125" style="307" customWidth="1"/>
    <col min="12034" max="12034" width="9.42578125" style="307" customWidth="1"/>
    <col min="12035" max="12035" width="74" style="307" customWidth="1"/>
    <col min="12036" max="12036" width="11.5703125" style="307" customWidth="1"/>
    <col min="12037" max="12037" width="14.5703125" style="307" customWidth="1"/>
    <col min="12038" max="12038" width="15.5703125" style="307" customWidth="1"/>
    <col min="12039" max="12039" width="16" style="307" customWidth="1"/>
    <col min="12040" max="12288" width="8.85546875" style="307"/>
    <col min="12289" max="12289" width="5.5703125" style="307" customWidth="1"/>
    <col min="12290" max="12290" width="9.42578125" style="307" customWidth="1"/>
    <col min="12291" max="12291" width="74" style="307" customWidth="1"/>
    <col min="12292" max="12292" width="11.5703125" style="307" customWidth="1"/>
    <col min="12293" max="12293" width="14.5703125" style="307" customWidth="1"/>
    <col min="12294" max="12294" width="15.5703125" style="307" customWidth="1"/>
    <col min="12295" max="12295" width="16" style="307" customWidth="1"/>
    <col min="12296" max="12544" width="8.85546875" style="307"/>
    <col min="12545" max="12545" width="5.5703125" style="307" customWidth="1"/>
    <col min="12546" max="12546" width="9.42578125" style="307" customWidth="1"/>
    <col min="12547" max="12547" width="74" style="307" customWidth="1"/>
    <col min="12548" max="12548" width="11.5703125" style="307" customWidth="1"/>
    <col min="12549" max="12549" width="14.5703125" style="307" customWidth="1"/>
    <col min="12550" max="12550" width="15.5703125" style="307" customWidth="1"/>
    <col min="12551" max="12551" width="16" style="307" customWidth="1"/>
    <col min="12552" max="12800" width="8.85546875" style="307"/>
    <col min="12801" max="12801" width="5.5703125" style="307" customWidth="1"/>
    <col min="12802" max="12802" width="9.42578125" style="307" customWidth="1"/>
    <col min="12803" max="12803" width="74" style="307" customWidth="1"/>
    <col min="12804" max="12804" width="11.5703125" style="307" customWidth="1"/>
    <col min="12805" max="12805" width="14.5703125" style="307" customWidth="1"/>
    <col min="12806" max="12806" width="15.5703125" style="307" customWidth="1"/>
    <col min="12807" max="12807" width="16" style="307" customWidth="1"/>
    <col min="12808" max="13056" width="8.85546875" style="307"/>
    <col min="13057" max="13057" width="5.5703125" style="307" customWidth="1"/>
    <col min="13058" max="13058" width="9.42578125" style="307" customWidth="1"/>
    <col min="13059" max="13059" width="74" style="307" customWidth="1"/>
    <col min="13060" max="13060" width="11.5703125" style="307" customWidth="1"/>
    <col min="13061" max="13061" width="14.5703125" style="307" customWidth="1"/>
    <col min="13062" max="13062" width="15.5703125" style="307" customWidth="1"/>
    <col min="13063" max="13063" width="16" style="307" customWidth="1"/>
    <col min="13064" max="13312" width="8.85546875" style="307"/>
    <col min="13313" max="13313" width="5.5703125" style="307" customWidth="1"/>
    <col min="13314" max="13314" width="9.42578125" style="307" customWidth="1"/>
    <col min="13315" max="13315" width="74" style="307" customWidth="1"/>
    <col min="13316" max="13316" width="11.5703125" style="307" customWidth="1"/>
    <col min="13317" max="13317" width="14.5703125" style="307" customWidth="1"/>
    <col min="13318" max="13318" width="15.5703125" style="307" customWidth="1"/>
    <col min="13319" max="13319" width="16" style="307" customWidth="1"/>
    <col min="13320" max="13568" width="8.85546875" style="307"/>
    <col min="13569" max="13569" width="5.5703125" style="307" customWidth="1"/>
    <col min="13570" max="13570" width="9.42578125" style="307" customWidth="1"/>
    <col min="13571" max="13571" width="74" style="307" customWidth="1"/>
    <col min="13572" max="13572" width="11.5703125" style="307" customWidth="1"/>
    <col min="13573" max="13573" width="14.5703125" style="307" customWidth="1"/>
    <col min="13574" max="13574" width="15.5703125" style="307" customWidth="1"/>
    <col min="13575" max="13575" width="16" style="307" customWidth="1"/>
    <col min="13576" max="13824" width="8.85546875" style="307"/>
    <col min="13825" max="13825" width="5.5703125" style="307" customWidth="1"/>
    <col min="13826" max="13826" width="9.42578125" style="307" customWidth="1"/>
    <col min="13827" max="13827" width="74" style="307" customWidth="1"/>
    <col min="13828" max="13828" width="11.5703125" style="307" customWidth="1"/>
    <col min="13829" max="13829" width="14.5703125" style="307" customWidth="1"/>
    <col min="13830" max="13830" width="15.5703125" style="307" customWidth="1"/>
    <col min="13831" max="13831" width="16" style="307" customWidth="1"/>
    <col min="13832" max="14080" width="8.85546875" style="307"/>
    <col min="14081" max="14081" width="5.5703125" style="307" customWidth="1"/>
    <col min="14082" max="14082" width="9.42578125" style="307" customWidth="1"/>
    <col min="14083" max="14083" width="74" style="307" customWidth="1"/>
    <col min="14084" max="14084" width="11.5703125" style="307" customWidth="1"/>
    <col min="14085" max="14085" width="14.5703125" style="307" customWidth="1"/>
    <col min="14086" max="14086" width="15.5703125" style="307" customWidth="1"/>
    <col min="14087" max="14087" width="16" style="307" customWidth="1"/>
    <col min="14088" max="14336" width="8.85546875" style="307"/>
    <col min="14337" max="14337" width="5.5703125" style="307" customWidth="1"/>
    <col min="14338" max="14338" width="9.42578125" style="307" customWidth="1"/>
    <col min="14339" max="14339" width="74" style="307" customWidth="1"/>
    <col min="14340" max="14340" width="11.5703125" style="307" customWidth="1"/>
    <col min="14341" max="14341" width="14.5703125" style="307" customWidth="1"/>
    <col min="14342" max="14342" width="15.5703125" style="307" customWidth="1"/>
    <col min="14343" max="14343" width="16" style="307" customWidth="1"/>
    <col min="14344" max="14592" width="8.85546875" style="307"/>
    <col min="14593" max="14593" width="5.5703125" style="307" customWidth="1"/>
    <col min="14594" max="14594" width="9.42578125" style="307" customWidth="1"/>
    <col min="14595" max="14595" width="74" style="307" customWidth="1"/>
    <col min="14596" max="14596" width="11.5703125" style="307" customWidth="1"/>
    <col min="14597" max="14597" width="14.5703125" style="307" customWidth="1"/>
    <col min="14598" max="14598" width="15.5703125" style="307" customWidth="1"/>
    <col min="14599" max="14599" width="16" style="307" customWidth="1"/>
    <col min="14600" max="14848" width="8.85546875" style="307"/>
    <col min="14849" max="14849" width="5.5703125" style="307" customWidth="1"/>
    <col min="14850" max="14850" width="9.42578125" style="307" customWidth="1"/>
    <col min="14851" max="14851" width="74" style="307" customWidth="1"/>
    <col min="14852" max="14852" width="11.5703125" style="307" customWidth="1"/>
    <col min="14853" max="14853" width="14.5703125" style="307" customWidth="1"/>
    <col min="14854" max="14854" width="15.5703125" style="307" customWidth="1"/>
    <col min="14855" max="14855" width="16" style="307" customWidth="1"/>
    <col min="14856" max="15104" width="8.85546875" style="307"/>
    <col min="15105" max="15105" width="5.5703125" style="307" customWidth="1"/>
    <col min="15106" max="15106" width="9.42578125" style="307" customWidth="1"/>
    <col min="15107" max="15107" width="74" style="307" customWidth="1"/>
    <col min="15108" max="15108" width="11.5703125" style="307" customWidth="1"/>
    <col min="15109" max="15109" width="14.5703125" style="307" customWidth="1"/>
    <col min="15110" max="15110" width="15.5703125" style="307" customWidth="1"/>
    <col min="15111" max="15111" width="16" style="307" customWidth="1"/>
    <col min="15112" max="15360" width="8.85546875" style="307"/>
    <col min="15361" max="15361" width="5.5703125" style="307" customWidth="1"/>
    <col min="15362" max="15362" width="9.42578125" style="307" customWidth="1"/>
    <col min="15363" max="15363" width="74" style="307" customWidth="1"/>
    <col min="15364" max="15364" width="11.5703125" style="307" customWidth="1"/>
    <col min="15365" max="15365" width="14.5703125" style="307" customWidth="1"/>
    <col min="15366" max="15366" width="15.5703125" style="307" customWidth="1"/>
    <col min="15367" max="15367" width="16" style="307" customWidth="1"/>
    <col min="15368" max="15616" width="8.85546875" style="307"/>
    <col min="15617" max="15617" width="5.5703125" style="307" customWidth="1"/>
    <col min="15618" max="15618" width="9.42578125" style="307" customWidth="1"/>
    <col min="15619" max="15619" width="74" style="307" customWidth="1"/>
    <col min="15620" max="15620" width="11.5703125" style="307" customWidth="1"/>
    <col min="15621" max="15621" width="14.5703125" style="307" customWidth="1"/>
    <col min="15622" max="15622" width="15.5703125" style="307" customWidth="1"/>
    <col min="15623" max="15623" width="16" style="307" customWidth="1"/>
    <col min="15624" max="15872" width="8.85546875" style="307"/>
    <col min="15873" max="15873" width="5.5703125" style="307" customWidth="1"/>
    <col min="15874" max="15874" width="9.42578125" style="307" customWidth="1"/>
    <col min="15875" max="15875" width="74" style="307" customWidth="1"/>
    <col min="15876" max="15876" width="11.5703125" style="307" customWidth="1"/>
    <col min="15877" max="15877" width="14.5703125" style="307" customWidth="1"/>
    <col min="15878" max="15878" width="15.5703125" style="307" customWidth="1"/>
    <col min="15879" max="15879" width="16" style="307" customWidth="1"/>
    <col min="15880" max="16128" width="8.85546875" style="307"/>
    <col min="16129" max="16129" width="5.5703125" style="307" customWidth="1"/>
    <col min="16130" max="16130" width="9.42578125" style="307" customWidth="1"/>
    <col min="16131" max="16131" width="74" style="307" customWidth="1"/>
    <col min="16132" max="16132" width="11.5703125" style="307" customWidth="1"/>
    <col min="16133" max="16133" width="14.5703125" style="307" customWidth="1"/>
    <col min="16134" max="16134" width="15.5703125" style="307" customWidth="1"/>
    <col min="16135" max="16135" width="16" style="307" customWidth="1"/>
    <col min="16136" max="16384" width="8.85546875" style="307"/>
  </cols>
  <sheetData>
    <row r="1" spans="1:7" s="225" customFormat="1" ht="15" customHeight="1">
      <c r="A1" s="180"/>
      <c r="B1" s="180"/>
      <c r="C1" s="180"/>
      <c r="D1" s="180"/>
      <c r="E1" s="180"/>
      <c r="F1" s="227"/>
      <c r="G1" s="180"/>
    </row>
    <row r="2" spans="1:7" s="225" customFormat="1" ht="15.75">
      <c r="A2" s="180"/>
      <c r="B2" s="180"/>
      <c r="C2" s="228" t="s">
        <v>183</v>
      </c>
      <c r="D2" s="229"/>
      <c r="E2" s="180"/>
      <c r="F2" s="227"/>
      <c r="G2" s="180"/>
    </row>
    <row r="3" spans="1:7" s="225" customFormat="1" ht="15.75">
      <c r="A3" s="180"/>
      <c r="B3" s="180"/>
      <c r="C3" s="228" t="s">
        <v>270</v>
      </c>
      <c r="D3" s="229"/>
      <c r="E3" s="180"/>
      <c r="F3" s="227"/>
      <c r="G3" s="180"/>
    </row>
    <row r="4" spans="1:7" s="225" customFormat="1">
      <c r="A4" s="231"/>
      <c r="B4" s="231"/>
      <c r="C4" s="233"/>
      <c r="D4" s="180"/>
      <c r="E4" s="180"/>
      <c r="F4" s="230"/>
      <c r="G4" s="232"/>
    </row>
    <row r="5" spans="1:7" s="225" customFormat="1" ht="13.9" customHeight="1">
      <c r="A5" s="494" t="s">
        <v>0</v>
      </c>
      <c r="B5" s="497" t="s">
        <v>187</v>
      </c>
      <c r="C5" s="234"/>
      <c r="D5" s="497" t="s">
        <v>6</v>
      </c>
      <c r="E5" s="497" t="s">
        <v>7</v>
      </c>
      <c r="F5" s="500" t="s">
        <v>188</v>
      </c>
      <c r="G5" s="235"/>
    </row>
    <row r="6" spans="1:7" s="225" customFormat="1" ht="12.75" customHeight="1">
      <c r="A6" s="495"/>
      <c r="B6" s="498"/>
      <c r="C6" s="236" t="s">
        <v>5</v>
      </c>
      <c r="D6" s="498"/>
      <c r="E6" s="498"/>
      <c r="F6" s="501"/>
      <c r="G6" s="237"/>
    </row>
    <row r="7" spans="1:7" s="225" customFormat="1" ht="15" customHeight="1">
      <c r="A7" s="495"/>
      <c r="B7" s="498"/>
      <c r="C7" s="236"/>
      <c r="D7" s="498"/>
      <c r="E7" s="498"/>
      <c r="F7" s="501"/>
      <c r="G7" s="237" t="s">
        <v>189</v>
      </c>
    </row>
    <row r="8" spans="1:7" s="225" customFormat="1" ht="28.5" customHeight="1">
      <c r="A8" s="496"/>
      <c r="B8" s="499"/>
      <c r="C8" s="238"/>
      <c r="D8" s="499"/>
      <c r="E8" s="499"/>
      <c r="F8" s="502"/>
      <c r="G8" s="239" t="s">
        <v>190</v>
      </c>
    </row>
    <row r="9" spans="1:7" s="225" customFormat="1" ht="18" customHeight="1">
      <c r="A9" s="240">
        <v>1</v>
      </c>
      <c r="B9" s="240">
        <v>2</v>
      </c>
      <c r="C9" s="240">
        <v>3</v>
      </c>
      <c r="D9" s="240">
        <v>4</v>
      </c>
      <c r="E9" s="241">
        <v>5</v>
      </c>
      <c r="F9" s="242">
        <v>6</v>
      </c>
      <c r="G9" s="242">
        <v>7</v>
      </c>
    </row>
    <row r="10" spans="1:7" s="225" customFormat="1" ht="18" customHeight="1">
      <c r="A10" s="240"/>
      <c r="B10" s="240"/>
      <c r="C10" s="243" t="s">
        <v>191</v>
      </c>
      <c r="D10" s="240"/>
      <c r="E10" s="241"/>
      <c r="F10" s="240"/>
      <c r="G10" s="242"/>
    </row>
    <row r="11" spans="1:7" s="225" customFormat="1" ht="18" customHeight="1">
      <c r="A11" s="240"/>
      <c r="B11" s="244"/>
      <c r="C11" s="245" t="s">
        <v>192</v>
      </c>
      <c r="D11" s="240"/>
      <c r="E11" s="241"/>
      <c r="F11" s="240"/>
      <c r="G11" s="242"/>
    </row>
    <row r="12" spans="1:7" s="225" customFormat="1" ht="36" customHeight="1">
      <c r="A12" s="246">
        <v>1</v>
      </c>
      <c r="B12" s="247"/>
      <c r="C12" s="176" t="s">
        <v>193</v>
      </c>
      <c r="D12" s="175" t="s">
        <v>194</v>
      </c>
      <c r="E12" s="248">
        <v>8</v>
      </c>
      <c r="F12" s="249"/>
      <c r="G12" s="250"/>
    </row>
    <row r="13" spans="1:7" s="225" customFormat="1" ht="24.75" customHeight="1">
      <c r="A13" s="246">
        <f>A12+1</f>
        <v>2</v>
      </c>
      <c r="B13" s="251"/>
      <c r="C13" s="176" t="s">
        <v>195</v>
      </c>
      <c r="D13" s="252" t="s">
        <v>196</v>
      </c>
      <c r="E13" s="252">
        <v>1.6</v>
      </c>
      <c r="F13" s="249"/>
      <c r="G13" s="250"/>
    </row>
    <row r="14" spans="1:7" s="225" customFormat="1" ht="15.95" customHeight="1">
      <c r="A14" s="253"/>
      <c r="B14" s="254"/>
      <c r="C14" s="255" t="s">
        <v>197</v>
      </c>
      <c r="D14" s="256"/>
      <c r="E14" s="256"/>
      <c r="F14" s="249"/>
      <c r="G14" s="250"/>
    </row>
    <row r="15" spans="1:7" s="225" customFormat="1" ht="19.5" customHeight="1">
      <c r="A15" s="257"/>
      <c r="B15" s="258"/>
      <c r="C15" s="259" t="s">
        <v>198</v>
      </c>
      <c r="D15" s="260"/>
      <c r="E15" s="261"/>
      <c r="F15" s="262"/>
      <c r="G15" s="250"/>
    </row>
    <row r="16" spans="1:7" s="225" customFormat="1" ht="31.5" customHeight="1">
      <c r="A16" s="257">
        <f>A13+1</f>
        <v>3</v>
      </c>
      <c r="B16" s="247"/>
      <c r="C16" s="263" t="s">
        <v>199</v>
      </c>
      <c r="D16" s="264" t="s">
        <v>116</v>
      </c>
      <c r="E16" s="265">
        <v>1</v>
      </c>
      <c r="F16" s="262"/>
      <c r="G16" s="266"/>
    </row>
    <row r="17" spans="1:7" s="225" customFormat="1" ht="30" customHeight="1">
      <c r="A17" s="257">
        <f t="shared" ref="A17:A79" si="0">A16+1</f>
        <v>4</v>
      </c>
      <c r="B17" s="247"/>
      <c r="C17" s="263" t="s">
        <v>200</v>
      </c>
      <c r="D17" s="264" t="s">
        <v>116</v>
      </c>
      <c r="E17" s="265">
        <v>1</v>
      </c>
      <c r="F17" s="262"/>
      <c r="G17" s="266"/>
    </row>
    <row r="18" spans="1:7" s="225" customFormat="1" ht="30.75" customHeight="1">
      <c r="A18" s="257">
        <f t="shared" si="0"/>
        <v>5</v>
      </c>
      <c r="B18" s="247"/>
      <c r="C18" s="263" t="s">
        <v>201</v>
      </c>
      <c r="D18" s="264" t="s">
        <v>116</v>
      </c>
      <c r="E18" s="265">
        <v>1</v>
      </c>
      <c r="F18" s="262"/>
      <c r="G18" s="266"/>
    </row>
    <row r="19" spans="1:7" s="225" customFormat="1" ht="20.25" customHeight="1">
      <c r="A19" s="257">
        <f t="shared" si="0"/>
        <v>6</v>
      </c>
      <c r="B19" s="247"/>
      <c r="C19" s="267" t="s">
        <v>202</v>
      </c>
      <c r="D19" s="264" t="s">
        <v>116</v>
      </c>
      <c r="E19" s="265">
        <v>1</v>
      </c>
      <c r="F19" s="262"/>
      <c r="G19" s="266"/>
    </row>
    <row r="20" spans="1:7" s="225" customFormat="1" ht="20.25" customHeight="1">
      <c r="A20" s="257">
        <f t="shared" si="0"/>
        <v>7</v>
      </c>
      <c r="B20" s="247"/>
      <c r="C20" s="267" t="s">
        <v>203</v>
      </c>
      <c r="D20" s="264" t="s">
        <v>116</v>
      </c>
      <c r="E20" s="265">
        <v>1</v>
      </c>
      <c r="F20" s="262"/>
      <c r="G20" s="266"/>
    </row>
    <row r="21" spans="1:7" s="225" customFormat="1" ht="20.25" customHeight="1">
      <c r="A21" s="257">
        <f t="shared" si="0"/>
        <v>8</v>
      </c>
      <c r="B21" s="247"/>
      <c r="C21" s="267" t="s">
        <v>204</v>
      </c>
      <c r="D21" s="264" t="s">
        <v>116</v>
      </c>
      <c r="E21" s="265">
        <v>1</v>
      </c>
      <c r="F21" s="262"/>
      <c r="G21" s="266"/>
    </row>
    <row r="22" spans="1:7" s="225" customFormat="1" ht="20.25" customHeight="1">
      <c r="A22" s="257">
        <f t="shared" si="0"/>
        <v>9</v>
      </c>
      <c r="B22" s="247"/>
      <c r="C22" s="268" t="s">
        <v>205</v>
      </c>
      <c r="D22" s="264" t="s">
        <v>116</v>
      </c>
      <c r="E22" s="265">
        <v>1</v>
      </c>
      <c r="F22" s="262"/>
      <c r="G22" s="266"/>
    </row>
    <row r="23" spans="1:7" s="225" customFormat="1" ht="19.5" customHeight="1">
      <c r="A23" s="257">
        <f t="shared" si="0"/>
        <v>10</v>
      </c>
      <c r="B23" s="247"/>
      <c r="C23" s="263" t="s">
        <v>206</v>
      </c>
      <c r="D23" s="264" t="s">
        <v>116</v>
      </c>
      <c r="E23" s="265">
        <v>1</v>
      </c>
      <c r="F23" s="262"/>
      <c r="G23" s="266"/>
    </row>
    <row r="24" spans="1:7" s="225" customFormat="1" ht="23.25" customHeight="1">
      <c r="A24" s="257">
        <f t="shared" si="0"/>
        <v>11</v>
      </c>
      <c r="B24" s="247"/>
      <c r="C24" s="263" t="s">
        <v>207</v>
      </c>
      <c r="D24" s="264" t="s">
        <v>116</v>
      </c>
      <c r="E24" s="265">
        <v>2</v>
      </c>
      <c r="F24" s="262"/>
      <c r="G24" s="266"/>
    </row>
    <row r="25" spans="1:7" s="225" customFormat="1" ht="20.25" customHeight="1">
      <c r="A25" s="257">
        <f t="shared" si="0"/>
        <v>12</v>
      </c>
      <c r="B25" s="247"/>
      <c r="C25" s="263" t="s">
        <v>208</v>
      </c>
      <c r="D25" s="264" t="s">
        <v>116</v>
      </c>
      <c r="E25" s="265">
        <v>2</v>
      </c>
      <c r="F25" s="262"/>
      <c r="G25" s="269"/>
    </row>
    <row r="26" spans="1:7" s="225" customFormat="1" ht="20.25" customHeight="1">
      <c r="A26" s="257">
        <f t="shared" si="0"/>
        <v>13</v>
      </c>
      <c r="B26" s="247"/>
      <c r="C26" s="263" t="s">
        <v>209</v>
      </c>
      <c r="D26" s="264" t="s">
        <v>116</v>
      </c>
      <c r="E26" s="265">
        <v>1</v>
      </c>
      <c r="F26" s="262"/>
      <c r="G26" s="266"/>
    </row>
    <row r="27" spans="1:7" s="225" customFormat="1" ht="30" customHeight="1">
      <c r="A27" s="257">
        <f t="shared" si="0"/>
        <v>14</v>
      </c>
      <c r="B27" s="247"/>
      <c r="C27" s="263" t="s">
        <v>210</v>
      </c>
      <c r="D27" s="264" t="s">
        <v>116</v>
      </c>
      <c r="E27" s="265">
        <v>1</v>
      </c>
      <c r="F27" s="262"/>
      <c r="G27" s="269"/>
    </row>
    <row r="28" spans="1:7" s="225" customFormat="1" ht="27.75" customHeight="1">
      <c r="A28" s="257">
        <f t="shared" si="0"/>
        <v>15</v>
      </c>
      <c r="B28" s="247"/>
      <c r="C28" s="263" t="s">
        <v>211</v>
      </c>
      <c r="D28" s="264" t="s">
        <v>116</v>
      </c>
      <c r="E28" s="265">
        <v>1</v>
      </c>
      <c r="F28" s="262"/>
      <c r="G28" s="269"/>
    </row>
    <row r="29" spans="1:7" s="225" customFormat="1" ht="20.25" customHeight="1">
      <c r="A29" s="257">
        <f t="shared" si="0"/>
        <v>16</v>
      </c>
      <c r="B29" s="247"/>
      <c r="C29" s="263" t="s">
        <v>212</v>
      </c>
      <c r="D29" s="264" t="s">
        <v>116</v>
      </c>
      <c r="E29" s="265">
        <v>1</v>
      </c>
      <c r="F29" s="262"/>
      <c r="G29" s="269"/>
    </row>
    <row r="30" spans="1:7" s="225" customFormat="1" ht="20.25" customHeight="1">
      <c r="A30" s="257">
        <f t="shared" si="0"/>
        <v>17</v>
      </c>
      <c r="B30" s="247"/>
      <c r="C30" s="263" t="s">
        <v>213</v>
      </c>
      <c r="D30" s="264" t="s">
        <v>116</v>
      </c>
      <c r="E30" s="265">
        <v>3</v>
      </c>
      <c r="F30" s="262"/>
      <c r="G30" s="269"/>
    </row>
    <row r="31" spans="1:7" s="225" customFormat="1" ht="30.75" customHeight="1">
      <c r="A31" s="257">
        <f t="shared" si="0"/>
        <v>18</v>
      </c>
      <c r="B31" s="247"/>
      <c r="C31" s="263" t="s">
        <v>214</v>
      </c>
      <c r="D31" s="264" t="s">
        <v>116</v>
      </c>
      <c r="E31" s="265">
        <v>1</v>
      </c>
      <c r="F31" s="262"/>
      <c r="G31" s="269"/>
    </row>
    <row r="32" spans="1:7" s="225" customFormat="1" ht="30.75" customHeight="1">
      <c r="A32" s="257">
        <f t="shared" si="0"/>
        <v>19</v>
      </c>
      <c r="B32" s="247"/>
      <c r="C32" s="263" t="s">
        <v>215</v>
      </c>
      <c r="D32" s="264" t="s">
        <v>116</v>
      </c>
      <c r="E32" s="265">
        <v>1</v>
      </c>
      <c r="F32" s="262"/>
      <c r="G32" s="266"/>
    </row>
    <row r="33" spans="1:7" s="225" customFormat="1" ht="33.75" customHeight="1">
      <c r="A33" s="257">
        <f t="shared" si="0"/>
        <v>20</v>
      </c>
      <c r="B33" s="247"/>
      <c r="C33" s="263" t="s">
        <v>216</v>
      </c>
      <c r="D33" s="270" t="s">
        <v>217</v>
      </c>
      <c r="E33" s="265">
        <v>1</v>
      </c>
      <c r="F33" s="262"/>
      <c r="G33" s="266"/>
    </row>
    <row r="34" spans="1:7" s="225" customFormat="1" ht="20.25" customHeight="1">
      <c r="A34" s="257">
        <f t="shared" si="0"/>
        <v>21</v>
      </c>
      <c r="B34" s="247"/>
      <c r="C34" s="263" t="s">
        <v>218</v>
      </c>
      <c r="D34" s="264" t="s">
        <v>116</v>
      </c>
      <c r="E34" s="265">
        <v>1</v>
      </c>
      <c r="F34" s="262"/>
      <c r="G34" s="269"/>
    </row>
    <row r="35" spans="1:7" s="225" customFormat="1" ht="20.25" customHeight="1">
      <c r="A35" s="257">
        <f t="shared" si="0"/>
        <v>22</v>
      </c>
      <c r="B35" s="247"/>
      <c r="C35" s="271" t="s">
        <v>219</v>
      </c>
      <c r="D35" s="264" t="s">
        <v>116</v>
      </c>
      <c r="E35" s="265">
        <v>1</v>
      </c>
      <c r="F35" s="262"/>
      <c r="G35" s="269"/>
    </row>
    <row r="36" spans="1:7" s="225" customFormat="1" ht="20.25" customHeight="1">
      <c r="A36" s="257">
        <f t="shared" si="0"/>
        <v>23</v>
      </c>
      <c r="B36" s="247"/>
      <c r="C36" s="263" t="s">
        <v>220</v>
      </c>
      <c r="D36" s="264" t="s">
        <v>116</v>
      </c>
      <c r="E36" s="265">
        <v>1</v>
      </c>
      <c r="F36" s="262"/>
      <c r="G36" s="266"/>
    </row>
    <row r="37" spans="1:7" s="225" customFormat="1" ht="20.25" customHeight="1">
      <c r="A37" s="257">
        <f t="shared" si="0"/>
        <v>24</v>
      </c>
      <c r="B37" s="247"/>
      <c r="C37" s="263" t="s">
        <v>221</v>
      </c>
      <c r="D37" s="264" t="s">
        <v>116</v>
      </c>
      <c r="E37" s="265">
        <v>1</v>
      </c>
      <c r="F37" s="262"/>
      <c r="G37" s="266"/>
    </row>
    <row r="38" spans="1:7" s="225" customFormat="1" ht="20.25" customHeight="1">
      <c r="A38" s="257">
        <f t="shared" si="0"/>
        <v>25</v>
      </c>
      <c r="B38" s="247"/>
      <c r="C38" s="263" t="s">
        <v>222</v>
      </c>
      <c r="D38" s="264" t="s">
        <v>116</v>
      </c>
      <c r="E38" s="265">
        <v>2</v>
      </c>
      <c r="F38" s="262"/>
      <c r="G38" s="269"/>
    </row>
    <row r="39" spans="1:7" s="225" customFormat="1" ht="20.25" customHeight="1">
      <c r="A39" s="257">
        <f t="shared" si="0"/>
        <v>26</v>
      </c>
      <c r="B39" s="247"/>
      <c r="C39" s="263" t="s">
        <v>223</v>
      </c>
      <c r="D39" s="264" t="s">
        <v>116</v>
      </c>
      <c r="E39" s="265">
        <v>6</v>
      </c>
      <c r="F39" s="262"/>
      <c r="G39" s="269"/>
    </row>
    <row r="40" spans="1:7" s="225" customFormat="1" ht="20.25" customHeight="1">
      <c r="A40" s="257">
        <f t="shared" si="0"/>
        <v>27</v>
      </c>
      <c r="B40" s="247"/>
      <c r="C40" s="263" t="s">
        <v>224</v>
      </c>
      <c r="D40" s="264" t="s">
        <v>116</v>
      </c>
      <c r="E40" s="265">
        <v>3</v>
      </c>
      <c r="F40" s="262"/>
      <c r="G40" s="269"/>
    </row>
    <row r="41" spans="1:7" s="225" customFormat="1" ht="20.25" customHeight="1">
      <c r="A41" s="257">
        <f t="shared" si="0"/>
        <v>28</v>
      </c>
      <c r="B41" s="247"/>
      <c r="C41" s="263" t="s">
        <v>225</v>
      </c>
      <c r="D41" s="264" t="s">
        <v>116</v>
      </c>
      <c r="E41" s="265">
        <v>3</v>
      </c>
      <c r="F41" s="262"/>
      <c r="G41" s="269"/>
    </row>
    <row r="42" spans="1:7" s="225" customFormat="1" ht="20.25" customHeight="1">
      <c r="A42" s="257">
        <f t="shared" si="0"/>
        <v>29</v>
      </c>
      <c r="B42" s="247"/>
      <c r="C42" s="263" t="s">
        <v>226</v>
      </c>
      <c r="D42" s="264" t="s">
        <v>116</v>
      </c>
      <c r="E42" s="265">
        <v>21</v>
      </c>
      <c r="F42" s="262"/>
      <c r="G42" s="269"/>
    </row>
    <row r="43" spans="1:7" s="225" customFormat="1" ht="20.25" customHeight="1">
      <c r="A43" s="257">
        <f t="shared" si="0"/>
        <v>30</v>
      </c>
      <c r="B43" s="247"/>
      <c r="C43" s="263" t="s">
        <v>227</v>
      </c>
      <c r="D43" s="264" t="s">
        <v>116</v>
      </c>
      <c r="E43" s="265">
        <v>14</v>
      </c>
      <c r="F43" s="262"/>
      <c r="G43" s="269"/>
    </row>
    <row r="44" spans="1:7" s="225" customFormat="1" ht="20.25" customHeight="1">
      <c r="A44" s="257">
        <f t="shared" si="0"/>
        <v>31</v>
      </c>
      <c r="B44" s="247"/>
      <c r="C44" s="263" t="s">
        <v>228</v>
      </c>
      <c r="D44" s="264" t="s">
        <v>116</v>
      </c>
      <c r="E44" s="265">
        <v>1</v>
      </c>
      <c r="F44" s="262"/>
      <c r="G44" s="269"/>
    </row>
    <row r="45" spans="1:7" s="225" customFormat="1" ht="20.25" customHeight="1">
      <c r="A45" s="257">
        <f t="shared" si="0"/>
        <v>32</v>
      </c>
      <c r="B45" s="247"/>
      <c r="C45" s="263" t="s">
        <v>229</v>
      </c>
      <c r="D45" s="264" t="s">
        <v>116</v>
      </c>
      <c r="E45" s="265">
        <v>2</v>
      </c>
      <c r="F45" s="262"/>
      <c r="G45" s="269"/>
    </row>
    <row r="46" spans="1:7" s="225" customFormat="1" ht="20.25" customHeight="1">
      <c r="A46" s="257">
        <f t="shared" si="0"/>
        <v>33</v>
      </c>
      <c r="B46" s="272"/>
      <c r="C46" s="263" t="s">
        <v>230</v>
      </c>
      <c r="D46" s="264" t="s">
        <v>116</v>
      </c>
      <c r="E46" s="265">
        <v>1</v>
      </c>
      <c r="F46" s="262"/>
      <c r="G46" s="269"/>
    </row>
    <row r="47" spans="1:7" s="225" customFormat="1" ht="20.25" customHeight="1">
      <c r="A47" s="257">
        <f t="shared" si="0"/>
        <v>34</v>
      </c>
      <c r="B47" s="247"/>
      <c r="C47" s="263" t="s">
        <v>231</v>
      </c>
      <c r="D47" s="264" t="s">
        <v>116</v>
      </c>
      <c r="E47" s="265">
        <v>2</v>
      </c>
      <c r="F47" s="262"/>
      <c r="G47" s="266"/>
    </row>
    <row r="48" spans="1:7" s="225" customFormat="1" ht="20.25" customHeight="1">
      <c r="A48" s="257">
        <f t="shared" si="0"/>
        <v>35</v>
      </c>
      <c r="B48" s="272"/>
      <c r="C48" s="263" t="s">
        <v>232</v>
      </c>
      <c r="D48" s="264" t="s">
        <v>116</v>
      </c>
      <c r="E48" s="265">
        <v>1</v>
      </c>
      <c r="F48" s="262"/>
      <c r="G48" s="269"/>
    </row>
    <row r="49" spans="1:7" s="225" customFormat="1" ht="20.25" customHeight="1">
      <c r="A49" s="257">
        <f t="shared" si="0"/>
        <v>36</v>
      </c>
      <c r="B49" s="272"/>
      <c r="C49" s="263" t="s">
        <v>233</v>
      </c>
      <c r="D49" s="264" t="s">
        <v>116</v>
      </c>
      <c r="E49" s="265">
        <v>1</v>
      </c>
      <c r="F49" s="262"/>
      <c r="G49" s="269"/>
    </row>
    <row r="50" spans="1:7" s="225" customFormat="1" ht="20.25" customHeight="1">
      <c r="A50" s="257">
        <f t="shared" si="0"/>
        <v>37</v>
      </c>
      <c r="B50" s="272"/>
      <c r="C50" s="263" t="s">
        <v>234</v>
      </c>
      <c r="D50" s="264" t="s">
        <v>116</v>
      </c>
      <c r="E50" s="265">
        <v>1</v>
      </c>
      <c r="F50" s="262"/>
      <c r="G50" s="269"/>
    </row>
    <row r="51" spans="1:7" s="225" customFormat="1" ht="20.25" customHeight="1">
      <c r="A51" s="257">
        <f t="shared" si="0"/>
        <v>38</v>
      </c>
      <c r="B51" s="272"/>
      <c r="C51" s="263" t="s">
        <v>235</v>
      </c>
      <c r="D51" s="264" t="s">
        <v>116</v>
      </c>
      <c r="E51" s="265">
        <v>1</v>
      </c>
      <c r="F51" s="262"/>
      <c r="G51" s="269"/>
    </row>
    <row r="52" spans="1:7" s="225" customFormat="1" ht="20.25" customHeight="1">
      <c r="A52" s="257">
        <f t="shared" si="0"/>
        <v>39</v>
      </c>
      <c r="B52" s="272"/>
      <c r="C52" s="263" t="s">
        <v>236</v>
      </c>
      <c r="D52" s="264" t="s">
        <v>116</v>
      </c>
      <c r="E52" s="265">
        <v>1</v>
      </c>
      <c r="F52" s="262"/>
      <c r="G52" s="269"/>
    </row>
    <row r="53" spans="1:7" s="225" customFormat="1" ht="20.25" customHeight="1">
      <c r="A53" s="257">
        <f t="shared" si="0"/>
        <v>40</v>
      </c>
      <c r="B53" s="247"/>
      <c r="C53" s="273" t="s">
        <v>237</v>
      </c>
      <c r="D53" s="264" t="s">
        <v>116</v>
      </c>
      <c r="E53" s="265">
        <v>1</v>
      </c>
      <c r="F53" s="262"/>
      <c r="G53" s="266"/>
    </row>
    <row r="54" spans="1:7" s="225" customFormat="1" ht="20.25" customHeight="1">
      <c r="A54" s="257">
        <f t="shared" si="0"/>
        <v>41</v>
      </c>
      <c r="B54" s="247"/>
      <c r="C54" s="273" t="s">
        <v>238</v>
      </c>
      <c r="D54" s="264" t="s">
        <v>116</v>
      </c>
      <c r="E54" s="265">
        <v>2</v>
      </c>
      <c r="F54" s="262"/>
      <c r="G54" s="269"/>
    </row>
    <row r="55" spans="1:7" s="225" customFormat="1" ht="20.25" customHeight="1">
      <c r="A55" s="257">
        <f t="shared" si="0"/>
        <v>42</v>
      </c>
      <c r="B55" s="272"/>
      <c r="C55" s="263" t="s">
        <v>239</v>
      </c>
      <c r="D55" s="264" t="s">
        <v>116</v>
      </c>
      <c r="E55" s="265">
        <v>2</v>
      </c>
      <c r="F55" s="262"/>
      <c r="G55" s="269"/>
    </row>
    <row r="56" spans="1:7" s="225" customFormat="1" ht="20.25" customHeight="1">
      <c r="A56" s="257">
        <f t="shared" si="0"/>
        <v>43</v>
      </c>
      <c r="B56" s="247"/>
      <c r="C56" s="263" t="s">
        <v>240</v>
      </c>
      <c r="D56" s="264" t="s">
        <v>116</v>
      </c>
      <c r="E56" s="265">
        <v>6</v>
      </c>
      <c r="F56" s="262"/>
      <c r="G56" s="266"/>
    </row>
    <row r="57" spans="1:7" s="225" customFormat="1" ht="20.25" customHeight="1">
      <c r="A57" s="257">
        <f t="shared" si="0"/>
        <v>44</v>
      </c>
      <c r="B57" s="247"/>
      <c r="C57" s="263" t="s">
        <v>241</v>
      </c>
      <c r="D57" s="264" t="s">
        <v>116</v>
      </c>
      <c r="E57" s="265">
        <v>2</v>
      </c>
      <c r="F57" s="262"/>
      <c r="G57" s="269"/>
    </row>
    <row r="58" spans="1:7" s="225" customFormat="1" ht="20.25" customHeight="1">
      <c r="A58" s="257">
        <f t="shared" si="0"/>
        <v>45</v>
      </c>
      <c r="B58" s="247"/>
      <c r="C58" s="263" t="s">
        <v>242</v>
      </c>
      <c r="D58" s="264" t="s">
        <v>116</v>
      </c>
      <c r="E58" s="265">
        <v>8</v>
      </c>
      <c r="F58" s="262"/>
      <c r="G58" s="269"/>
    </row>
    <row r="59" spans="1:7" s="225" customFormat="1" ht="20.25" customHeight="1">
      <c r="A59" s="257">
        <f t="shared" si="0"/>
        <v>46</v>
      </c>
      <c r="B59" s="247"/>
      <c r="C59" s="263" t="s">
        <v>243</v>
      </c>
      <c r="D59" s="264" t="s">
        <v>116</v>
      </c>
      <c r="E59" s="265">
        <v>8</v>
      </c>
      <c r="F59" s="262"/>
      <c r="G59" s="269"/>
    </row>
    <row r="60" spans="1:7" s="225" customFormat="1" ht="20.25" customHeight="1">
      <c r="A60" s="257">
        <f t="shared" si="0"/>
        <v>47</v>
      </c>
      <c r="B60" s="247"/>
      <c r="C60" s="263" t="s">
        <v>244</v>
      </c>
      <c r="D60" s="264" t="s">
        <v>116</v>
      </c>
      <c r="E60" s="265">
        <v>2</v>
      </c>
      <c r="F60" s="262"/>
      <c r="G60" s="269"/>
    </row>
    <row r="61" spans="1:7" s="225" customFormat="1" ht="20.25" customHeight="1">
      <c r="A61" s="257">
        <f t="shared" si="0"/>
        <v>48</v>
      </c>
      <c r="B61" s="247"/>
      <c r="C61" s="271" t="s">
        <v>245</v>
      </c>
      <c r="D61" s="270" t="s">
        <v>20</v>
      </c>
      <c r="E61" s="270">
        <v>8</v>
      </c>
      <c r="F61" s="262"/>
      <c r="G61" s="269"/>
    </row>
    <row r="62" spans="1:7" s="225" customFormat="1" ht="20.25" customHeight="1">
      <c r="A62" s="257">
        <f t="shared" si="0"/>
        <v>49</v>
      </c>
      <c r="B62" s="247"/>
      <c r="C62" s="271" t="s">
        <v>246</v>
      </c>
      <c r="D62" s="270" t="s">
        <v>20</v>
      </c>
      <c r="E62" s="270">
        <v>7</v>
      </c>
      <c r="F62" s="262"/>
      <c r="G62" s="269"/>
    </row>
    <row r="63" spans="1:7" s="225" customFormat="1" ht="20.25" customHeight="1">
      <c r="A63" s="257">
        <f t="shared" si="0"/>
        <v>50</v>
      </c>
      <c r="B63" s="247"/>
      <c r="C63" s="271" t="s">
        <v>247</v>
      </c>
      <c r="D63" s="270" t="s">
        <v>20</v>
      </c>
      <c r="E63" s="270">
        <v>4</v>
      </c>
      <c r="F63" s="262"/>
      <c r="G63" s="269"/>
    </row>
    <row r="64" spans="1:7" s="225" customFormat="1" ht="20.25" customHeight="1">
      <c r="A64" s="257">
        <f t="shared" si="0"/>
        <v>51</v>
      </c>
      <c r="B64" s="247"/>
      <c r="C64" s="271" t="s">
        <v>248</v>
      </c>
      <c r="D64" s="270" t="s">
        <v>20</v>
      </c>
      <c r="E64" s="270">
        <v>3</v>
      </c>
      <c r="F64" s="262"/>
      <c r="G64" s="269"/>
    </row>
    <row r="65" spans="1:7" s="225" customFormat="1" ht="20.25" customHeight="1">
      <c r="A65" s="257">
        <f t="shared" si="0"/>
        <v>52</v>
      </c>
      <c r="B65" s="247"/>
      <c r="C65" s="273" t="s">
        <v>249</v>
      </c>
      <c r="D65" s="270" t="s">
        <v>20</v>
      </c>
      <c r="E65" s="274">
        <v>2</v>
      </c>
      <c r="F65" s="262"/>
      <c r="G65" s="269"/>
    </row>
    <row r="66" spans="1:7" s="225" customFormat="1" ht="20.25" customHeight="1">
      <c r="A66" s="257">
        <f t="shared" si="0"/>
        <v>53</v>
      </c>
      <c r="B66" s="247"/>
      <c r="C66" s="273" t="s">
        <v>250</v>
      </c>
      <c r="D66" s="270" t="s">
        <v>20</v>
      </c>
      <c r="E66" s="274">
        <v>2</v>
      </c>
      <c r="F66" s="262"/>
      <c r="G66" s="269"/>
    </row>
    <row r="67" spans="1:7" s="225" customFormat="1" ht="20.25" customHeight="1">
      <c r="A67" s="257">
        <f t="shared" si="0"/>
        <v>54</v>
      </c>
      <c r="B67" s="247"/>
      <c r="C67" s="273" t="s">
        <v>251</v>
      </c>
      <c r="D67" s="270" t="s">
        <v>20</v>
      </c>
      <c r="E67" s="274">
        <v>2</v>
      </c>
      <c r="F67" s="262"/>
      <c r="G67" s="269"/>
    </row>
    <row r="68" spans="1:7" s="225" customFormat="1" ht="30" customHeight="1">
      <c r="A68" s="257">
        <f t="shared" si="0"/>
        <v>55</v>
      </c>
      <c r="B68" s="247"/>
      <c r="C68" s="271" t="s">
        <v>252</v>
      </c>
      <c r="D68" s="270" t="s">
        <v>20</v>
      </c>
      <c r="E68" s="270">
        <v>4</v>
      </c>
      <c r="F68" s="262"/>
      <c r="G68" s="266"/>
    </row>
    <row r="69" spans="1:7" s="225" customFormat="1" ht="30.75" customHeight="1">
      <c r="A69" s="257">
        <f t="shared" si="0"/>
        <v>56</v>
      </c>
      <c r="B69" s="247"/>
      <c r="C69" s="271" t="s">
        <v>253</v>
      </c>
      <c r="D69" s="270" t="s">
        <v>20</v>
      </c>
      <c r="E69" s="270">
        <v>4</v>
      </c>
      <c r="F69" s="262"/>
      <c r="G69" s="266"/>
    </row>
    <row r="70" spans="1:7" s="225" customFormat="1" ht="30.75" customHeight="1">
      <c r="A70" s="257">
        <f t="shared" si="0"/>
        <v>57</v>
      </c>
      <c r="B70" s="247"/>
      <c r="C70" s="271" t="s">
        <v>254</v>
      </c>
      <c r="D70" s="270" t="s">
        <v>20</v>
      </c>
      <c r="E70" s="270">
        <v>6</v>
      </c>
      <c r="F70" s="262"/>
      <c r="G70" s="269"/>
    </row>
    <row r="71" spans="1:7" s="225" customFormat="1" ht="30.75" customHeight="1">
      <c r="A71" s="257">
        <f t="shared" si="0"/>
        <v>58</v>
      </c>
      <c r="B71" s="247"/>
      <c r="C71" s="271" t="s">
        <v>255</v>
      </c>
      <c r="D71" s="270" t="s">
        <v>20</v>
      </c>
      <c r="E71" s="270">
        <v>3</v>
      </c>
      <c r="F71" s="262"/>
      <c r="G71" s="269"/>
    </row>
    <row r="72" spans="1:7" s="225" customFormat="1" ht="30.75" customHeight="1">
      <c r="A72" s="257">
        <f t="shared" si="0"/>
        <v>59</v>
      </c>
      <c r="B72" s="247"/>
      <c r="C72" s="271" t="s">
        <v>256</v>
      </c>
      <c r="D72" s="270" t="s">
        <v>20</v>
      </c>
      <c r="E72" s="270">
        <v>6</v>
      </c>
      <c r="F72" s="262"/>
      <c r="G72" s="266"/>
    </row>
    <row r="73" spans="1:7" s="225" customFormat="1" ht="30.75" customHeight="1">
      <c r="A73" s="257">
        <f t="shared" si="0"/>
        <v>60</v>
      </c>
      <c r="B73" s="247"/>
      <c r="C73" s="271" t="s">
        <v>257</v>
      </c>
      <c r="D73" s="270" t="s">
        <v>20</v>
      </c>
      <c r="E73" s="270">
        <v>3</v>
      </c>
      <c r="F73" s="262"/>
      <c r="G73" s="266"/>
    </row>
    <row r="74" spans="1:7" s="225" customFormat="1" ht="24" customHeight="1">
      <c r="A74" s="257">
        <f t="shared" si="0"/>
        <v>61</v>
      </c>
      <c r="B74" s="272"/>
      <c r="C74" s="271" t="s">
        <v>258</v>
      </c>
      <c r="D74" s="270" t="s">
        <v>20</v>
      </c>
      <c r="E74" s="270">
        <v>2</v>
      </c>
      <c r="F74" s="262"/>
      <c r="G74" s="269"/>
    </row>
    <row r="75" spans="1:7" s="225" customFormat="1" ht="45" customHeight="1">
      <c r="A75" s="257">
        <f t="shared" si="0"/>
        <v>62</v>
      </c>
      <c r="B75" s="275"/>
      <c r="C75" s="176" t="s">
        <v>259</v>
      </c>
      <c r="D75" s="276" t="s">
        <v>105</v>
      </c>
      <c r="E75" s="277">
        <v>2.7</v>
      </c>
      <c r="F75" s="262"/>
      <c r="G75" s="269"/>
    </row>
    <row r="76" spans="1:7" s="225" customFormat="1" ht="18" customHeight="1">
      <c r="A76" s="257">
        <f t="shared" si="0"/>
        <v>63</v>
      </c>
      <c r="B76" s="272"/>
      <c r="C76" s="263" t="s">
        <v>260</v>
      </c>
      <c r="D76" s="270" t="s">
        <v>115</v>
      </c>
      <c r="E76" s="265">
        <v>1</v>
      </c>
      <c r="F76" s="262"/>
      <c r="G76" s="269"/>
    </row>
    <row r="77" spans="1:7" s="225" customFormat="1" ht="18" customHeight="1">
      <c r="A77" s="257">
        <f t="shared" si="0"/>
        <v>64</v>
      </c>
      <c r="B77" s="272"/>
      <c r="C77" s="263" t="s">
        <v>261</v>
      </c>
      <c r="D77" s="270" t="s">
        <v>115</v>
      </c>
      <c r="E77" s="265">
        <v>1</v>
      </c>
      <c r="F77" s="262"/>
      <c r="G77" s="269"/>
    </row>
    <row r="78" spans="1:7" s="225" customFormat="1" ht="18" customHeight="1">
      <c r="A78" s="257">
        <f t="shared" si="0"/>
        <v>65</v>
      </c>
      <c r="B78" s="272"/>
      <c r="C78" s="263" t="s">
        <v>262</v>
      </c>
      <c r="D78" s="270" t="s">
        <v>115</v>
      </c>
      <c r="E78" s="265">
        <v>1</v>
      </c>
      <c r="F78" s="262"/>
      <c r="G78" s="269"/>
    </row>
    <row r="79" spans="1:7" s="225" customFormat="1" ht="18" customHeight="1">
      <c r="A79" s="257">
        <f t="shared" si="0"/>
        <v>66</v>
      </c>
      <c r="B79" s="272"/>
      <c r="C79" s="263" t="s">
        <v>263</v>
      </c>
      <c r="D79" s="270" t="s">
        <v>115</v>
      </c>
      <c r="E79" s="265">
        <v>1</v>
      </c>
      <c r="F79" s="262"/>
      <c r="G79" s="269"/>
    </row>
    <row r="80" spans="1:7" s="225" customFormat="1" ht="20.25" customHeight="1">
      <c r="A80" s="257"/>
      <c r="B80" s="258"/>
      <c r="C80" s="278" t="s">
        <v>264</v>
      </c>
      <c r="D80" s="279"/>
      <c r="E80" s="280"/>
      <c r="F80" s="262"/>
      <c r="G80" s="266"/>
    </row>
    <row r="81" spans="1:7" s="225" customFormat="1" ht="27.75" customHeight="1">
      <c r="A81" s="257">
        <f>A79+1</f>
        <v>67</v>
      </c>
      <c r="B81" s="247"/>
      <c r="C81" s="263" t="s">
        <v>265</v>
      </c>
      <c r="D81" s="175" t="s">
        <v>115</v>
      </c>
      <c r="E81" s="252">
        <v>1</v>
      </c>
      <c r="F81" s="249"/>
      <c r="G81" s="281"/>
    </row>
    <row r="82" spans="1:7" s="225" customFormat="1" ht="15" customHeight="1" thickBot="1">
      <c r="A82" s="282">
        <f t="shared" ref="A82" si="1">A81+1</f>
        <v>68</v>
      </c>
      <c r="B82" s="283"/>
      <c r="C82" s="284" t="s">
        <v>266</v>
      </c>
      <c r="D82" s="285" t="s">
        <v>115</v>
      </c>
      <c r="E82" s="286">
        <v>1</v>
      </c>
      <c r="F82" s="287"/>
      <c r="G82" s="288"/>
    </row>
    <row r="83" spans="1:7" s="225" customFormat="1" ht="18" customHeight="1" thickTop="1">
      <c r="A83" s="289"/>
      <c r="B83" s="289"/>
      <c r="C83" s="290" t="s">
        <v>267</v>
      </c>
      <c r="D83" s="291"/>
      <c r="E83" s="292"/>
      <c r="F83" s="293"/>
      <c r="G83" s="294"/>
    </row>
    <row r="84" spans="1:7" s="225" customFormat="1" ht="12.75" customHeight="1">
      <c r="A84" s="289"/>
      <c r="B84" s="289"/>
      <c r="C84" s="295" t="s">
        <v>268</v>
      </c>
      <c r="D84" s="296"/>
      <c r="E84" s="297"/>
      <c r="F84" s="298"/>
      <c r="G84" s="299"/>
    </row>
    <row r="85" spans="1:7" s="225" customFormat="1" ht="12.75" customHeight="1">
      <c r="A85" s="289"/>
      <c r="B85" s="289"/>
      <c r="C85" s="295" t="s">
        <v>269</v>
      </c>
      <c r="D85" s="300"/>
      <c r="E85" s="301"/>
      <c r="F85" s="298"/>
      <c r="G85" s="302"/>
    </row>
    <row r="86" spans="1:7" s="225" customFormat="1" ht="12.75" customHeight="1">
      <c r="A86" s="289"/>
      <c r="B86" s="289"/>
      <c r="C86" s="289"/>
      <c r="D86" s="289"/>
      <c r="E86" s="289"/>
      <c r="F86" s="289"/>
      <c r="G86" s="289"/>
    </row>
    <row r="87" spans="1:7" s="225" customFormat="1" ht="12.75" customHeight="1">
      <c r="A87" s="289"/>
      <c r="B87" s="289"/>
      <c r="C87" s="289"/>
      <c r="D87" s="289"/>
      <c r="E87" s="289"/>
      <c r="F87" s="289"/>
      <c r="G87" s="289"/>
    </row>
    <row r="88" spans="1:7" s="225" customFormat="1" ht="12.75" customHeight="1">
      <c r="A88" s="303"/>
      <c r="B88" s="303"/>
      <c r="C88" s="304"/>
      <c r="D88" s="304"/>
      <c r="E88" s="304"/>
      <c r="F88" s="304"/>
      <c r="G88" s="304"/>
    </row>
    <row r="89" spans="1:7" s="225" customFormat="1" ht="12.75" customHeight="1">
      <c r="A89" s="303"/>
      <c r="B89" s="303"/>
      <c r="C89" s="304"/>
      <c r="D89" s="304"/>
      <c r="E89" s="304"/>
      <c r="F89" s="304"/>
      <c r="G89" s="304"/>
    </row>
    <row r="90" spans="1:7" s="225" customFormat="1" ht="12.75" customHeight="1">
      <c r="A90" s="303"/>
      <c r="B90" s="303"/>
      <c r="C90" s="304"/>
      <c r="D90" s="304"/>
      <c r="E90" s="304"/>
      <c r="F90" s="304"/>
      <c r="G90" s="304"/>
    </row>
    <row r="91" spans="1:7" s="225" customFormat="1" ht="12.75" customHeight="1">
      <c r="A91" s="303"/>
      <c r="B91" s="303"/>
      <c r="C91" s="304"/>
      <c r="D91" s="304"/>
      <c r="E91" s="304"/>
      <c r="F91" s="304"/>
      <c r="G91" s="304"/>
    </row>
    <row r="92" spans="1:7" s="225" customFormat="1" ht="12.75" customHeight="1">
      <c r="A92" s="303"/>
      <c r="B92" s="303"/>
      <c r="C92" s="304"/>
      <c r="D92" s="304"/>
      <c r="E92" s="304"/>
      <c r="F92" s="304"/>
      <c r="G92" s="304"/>
    </row>
    <row r="93" spans="1:7" s="225" customFormat="1" ht="12.75" customHeight="1">
      <c r="A93" s="303"/>
      <c r="B93" s="303"/>
      <c r="C93" s="304"/>
      <c r="D93" s="304"/>
      <c r="E93" s="304"/>
      <c r="F93" s="304"/>
      <c r="G93" s="304"/>
    </row>
    <row r="94" spans="1:7" s="225" customFormat="1" ht="12.75" customHeight="1">
      <c r="A94" s="303"/>
      <c r="B94" s="303"/>
      <c r="C94" s="304"/>
      <c r="D94" s="304"/>
      <c r="E94" s="304"/>
      <c r="F94" s="304"/>
      <c r="G94" s="304"/>
    </row>
    <row r="95" spans="1:7" s="225" customFormat="1" ht="12.75" customHeight="1">
      <c r="A95" s="303"/>
      <c r="B95" s="303"/>
      <c r="C95" s="304"/>
      <c r="D95" s="304"/>
      <c r="E95" s="304"/>
      <c r="F95" s="304"/>
      <c r="G95" s="304"/>
    </row>
    <row r="96" spans="1:7" s="225" customFormat="1" ht="12.75" customHeight="1">
      <c r="A96" s="303"/>
      <c r="B96" s="303"/>
      <c r="C96" s="304"/>
      <c r="D96" s="304"/>
      <c r="E96" s="304"/>
      <c r="F96" s="304"/>
      <c r="G96" s="304"/>
    </row>
    <row r="97" spans="1:7" s="225" customFormat="1" ht="12.75" customHeight="1">
      <c r="A97" s="303"/>
      <c r="B97" s="303"/>
      <c r="C97" s="304"/>
      <c r="D97" s="304"/>
      <c r="E97" s="304"/>
      <c r="F97" s="304"/>
      <c r="G97" s="304"/>
    </row>
    <row r="98" spans="1:7" s="225" customFormat="1" ht="12.75" customHeight="1">
      <c r="A98" s="303"/>
      <c r="B98" s="303"/>
      <c r="C98" s="304"/>
      <c r="D98" s="304"/>
      <c r="E98" s="304"/>
      <c r="F98" s="304"/>
      <c r="G98" s="304"/>
    </row>
    <row r="99" spans="1:7" s="225" customFormat="1" ht="12.75" customHeight="1">
      <c r="A99" s="303"/>
      <c r="B99" s="303"/>
      <c r="C99" s="304"/>
      <c r="D99" s="304"/>
      <c r="E99" s="304"/>
      <c r="F99" s="304"/>
      <c r="G99" s="304"/>
    </row>
    <row r="100" spans="1:7" s="225" customFormat="1" ht="12.75" customHeight="1">
      <c r="A100" s="303"/>
      <c r="B100" s="303"/>
      <c r="C100" s="304"/>
      <c r="D100" s="304"/>
      <c r="E100" s="304"/>
      <c r="F100" s="304"/>
      <c r="G100" s="304"/>
    </row>
    <row r="101" spans="1:7" s="225" customFormat="1" ht="12.75" customHeight="1">
      <c r="A101" s="303"/>
      <c r="B101" s="303"/>
      <c r="C101" s="304"/>
      <c r="D101" s="304"/>
      <c r="E101" s="304"/>
      <c r="F101" s="304"/>
      <c r="G101" s="304"/>
    </row>
    <row r="102" spans="1:7" s="225" customFormat="1" ht="12.75" customHeight="1">
      <c r="A102" s="303"/>
      <c r="B102" s="303"/>
      <c r="C102" s="304"/>
      <c r="D102" s="304"/>
      <c r="E102" s="304"/>
      <c r="F102" s="304"/>
      <c r="G102" s="304"/>
    </row>
    <row r="103" spans="1:7" s="225" customFormat="1" ht="12.75" customHeight="1">
      <c r="A103" s="305"/>
      <c r="B103" s="305"/>
      <c r="C103" s="306"/>
      <c r="D103" s="306"/>
      <c r="E103" s="306"/>
      <c r="F103" s="306"/>
      <c r="G103" s="307"/>
    </row>
    <row r="104" spans="1:7" s="225" customFormat="1" ht="12.75" customHeight="1">
      <c r="A104" s="305"/>
      <c r="B104" s="305"/>
      <c r="C104" s="306"/>
      <c r="D104" s="306"/>
      <c r="E104" s="306"/>
      <c r="F104" s="306"/>
      <c r="G104" s="307"/>
    </row>
    <row r="105" spans="1:7" s="225" customFormat="1" ht="12.75" customHeight="1">
      <c r="A105" s="305"/>
      <c r="B105" s="305"/>
      <c r="C105" s="306"/>
      <c r="D105" s="306"/>
      <c r="E105" s="306"/>
      <c r="F105" s="306"/>
      <c r="G105" s="307"/>
    </row>
    <row r="106" spans="1:7" s="225" customFormat="1" ht="12.75" customHeight="1">
      <c r="A106" s="305"/>
      <c r="B106" s="305"/>
      <c r="C106" s="306"/>
      <c r="D106" s="306"/>
      <c r="E106" s="306"/>
      <c r="F106" s="306"/>
      <c r="G106" s="307"/>
    </row>
    <row r="107" spans="1:7" s="225" customFormat="1" ht="12.75" customHeight="1">
      <c r="A107" s="305"/>
      <c r="B107" s="305"/>
      <c r="C107" s="306"/>
      <c r="D107" s="306"/>
      <c r="E107" s="306"/>
      <c r="F107" s="306"/>
      <c r="G107" s="307"/>
    </row>
    <row r="108" spans="1:7" s="225" customFormat="1" ht="12.75" customHeight="1">
      <c r="A108" s="305"/>
      <c r="B108" s="305"/>
      <c r="C108" s="306"/>
      <c r="D108" s="306"/>
      <c r="E108" s="306"/>
      <c r="F108" s="306"/>
      <c r="G108" s="307"/>
    </row>
    <row r="109" spans="1:7" s="225" customFormat="1" ht="12.75" customHeight="1">
      <c r="A109" s="305"/>
      <c r="B109" s="305"/>
      <c r="C109" s="306"/>
      <c r="D109" s="306"/>
      <c r="E109" s="306"/>
      <c r="F109" s="306"/>
      <c r="G109" s="307"/>
    </row>
    <row r="110" spans="1:7" s="225" customFormat="1" ht="12.75" customHeight="1">
      <c r="A110" s="305"/>
      <c r="B110" s="305"/>
      <c r="C110" s="306"/>
      <c r="D110" s="306"/>
      <c r="E110" s="306"/>
      <c r="F110" s="306"/>
      <c r="G110" s="307"/>
    </row>
    <row r="111" spans="1:7" s="225" customFormat="1" ht="12.75" customHeight="1">
      <c r="A111" s="305"/>
      <c r="B111" s="305"/>
      <c r="C111" s="306"/>
      <c r="D111" s="306"/>
      <c r="E111" s="306"/>
      <c r="F111" s="306"/>
      <c r="G111" s="307"/>
    </row>
    <row r="112" spans="1:7" s="225" customFormat="1" ht="12.75" customHeight="1">
      <c r="A112" s="305"/>
      <c r="B112" s="305"/>
      <c r="C112" s="306"/>
      <c r="D112" s="306"/>
      <c r="E112" s="306"/>
      <c r="F112" s="306"/>
      <c r="G112" s="307"/>
    </row>
    <row r="113" spans="1:7" s="225" customFormat="1" ht="12.75" customHeight="1">
      <c r="A113" s="305"/>
      <c r="B113" s="305"/>
      <c r="C113" s="306"/>
      <c r="D113" s="306"/>
      <c r="E113" s="306"/>
      <c r="F113" s="306"/>
      <c r="G113" s="307"/>
    </row>
    <row r="114" spans="1:7" s="225" customFormat="1" ht="12.75" customHeight="1">
      <c r="A114" s="305"/>
      <c r="B114" s="305"/>
      <c r="C114" s="306"/>
      <c r="D114" s="306"/>
      <c r="E114" s="306"/>
      <c r="F114" s="306"/>
      <c r="G114" s="307"/>
    </row>
    <row r="115" spans="1:7" s="225" customFormat="1" ht="12.75" customHeight="1">
      <c r="A115" s="305"/>
      <c r="B115" s="305"/>
      <c r="C115" s="307"/>
      <c r="D115" s="307"/>
      <c r="E115" s="307"/>
      <c r="F115" s="307"/>
      <c r="G115" s="307"/>
    </row>
    <row r="116" spans="1:7" s="225" customFormat="1" ht="12.75" customHeight="1">
      <c r="A116" s="305"/>
      <c r="B116" s="305"/>
      <c r="C116" s="307"/>
      <c r="D116" s="307"/>
      <c r="E116" s="307"/>
      <c r="F116" s="307"/>
      <c r="G116" s="307"/>
    </row>
    <row r="117" spans="1:7" s="225" customFormat="1" ht="12.75" customHeight="1">
      <c r="A117" s="305"/>
      <c r="B117" s="305"/>
      <c r="C117" s="307"/>
      <c r="D117" s="307"/>
      <c r="E117" s="307"/>
      <c r="F117" s="307"/>
      <c r="G117" s="307"/>
    </row>
    <row r="118" spans="1:7" s="225" customFormat="1" ht="12.75" customHeight="1">
      <c r="A118" s="305"/>
      <c r="B118" s="305"/>
      <c r="C118" s="307"/>
      <c r="D118" s="307"/>
      <c r="E118" s="307"/>
      <c r="F118" s="307"/>
      <c r="G118" s="307"/>
    </row>
    <row r="119" spans="1:7" s="225" customFormat="1" ht="12.75" customHeight="1">
      <c r="A119" s="305"/>
      <c r="B119" s="305"/>
      <c r="C119" s="307"/>
      <c r="D119" s="307"/>
      <c r="E119" s="307"/>
      <c r="F119" s="307"/>
      <c r="G119" s="307"/>
    </row>
    <row r="120" spans="1:7" s="225" customFormat="1" ht="12.75" customHeight="1">
      <c r="A120" s="305"/>
      <c r="B120" s="305"/>
      <c r="C120" s="307"/>
      <c r="D120" s="307"/>
      <c r="E120" s="307"/>
      <c r="F120" s="307"/>
      <c r="G120" s="307"/>
    </row>
    <row r="121" spans="1:7" s="225" customFormat="1" ht="12.75" customHeight="1">
      <c r="A121" s="305"/>
      <c r="B121" s="305"/>
      <c r="C121" s="307"/>
      <c r="D121" s="307"/>
      <c r="E121" s="307"/>
      <c r="F121" s="307"/>
      <c r="G121" s="307"/>
    </row>
    <row r="122" spans="1:7" s="225" customFormat="1" ht="12.75" customHeight="1">
      <c r="A122" s="305"/>
      <c r="B122" s="305"/>
      <c r="C122" s="307"/>
      <c r="D122" s="307"/>
      <c r="E122" s="307"/>
      <c r="F122" s="307"/>
      <c r="G122" s="307"/>
    </row>
    <row r="123" spans="1:7" s="225" customFormat="1" ht="12.75" customHeight="1">
      <c r="A123" s="305"/>
      <c r="B123" s="305"/>
      <c r="C123" s="307"/>
      <c r="D123" s="307"/>
      <c r="E123" s="307"/>
      <c r="F123" s="307"/>
      <c r="G123" s="307"/>
    </row>
    <row r="124" spans="1:7" s="225" customFormat="1" ht="12.75" customHeight="1">
      <c r="A124" s="305"/>
      <c r="B124" s="305"/>
      <c r="C124" s="307"/>
      <c r="D124" s="307"/>
      <c r="E124" s="307"/>
      <c r="F124" s="307"/>
      <c r="G124" s="307"/>
    </row>
    <row r="125" spans="1:7" s="225" customFormat="1" ht="12.75" customHeight="1">
      <c r="A125" s="305"/>
      <c r="B125" s="305"/>
      <c r="C125" s="307"/>
      <c r="D125" s="307"/>
      <c r="E125" s="307"/>
      <c r="F125" s="307"/>
      <c r="G125" s="307"/>
    </row>
    <row r="126" spans="1:7" s="225" customFormat="1" ht="12.75" customHeight="1">
      <c r="A126" s="305"/>
      <c r="B126" s="305"/>
      <c r="C126" s="307"/>
      <c r="D126" s="307"/>
      <c r="E126" s="307"/>
      <c r="F126" s="307"/>
      <c r="G126" s="307"/>
    </row>
    <row r="127" spans="1:7" s="225" customFormat="1" ht="12.75" customHeight="1">
      <c r="A127" s="305"/>
      <c r="B127" s="305"/>
      <c r="C127" s="307"/>
      <c r="D127" s="307"/>
      <c r="E127" s="307"/>
      <c r="F127" s="307"/>
      <c r="G127" s="307"/>
    </row>
    <row r="128" spans="1:7" s="225" customFormat="1" ht="12.75" customHeight="1">
      <c r="A128" s="305"/>
      <c r="B128" s="305"/>
      <c r="C128" s="307"/>
      <c r="D128" s="307"/>
      <c r="E128" s="307"/>
      <c r="F128" s="307"/>
      <c r="G128" s="307"/>
    </row>
    <row r="129" spans="1:7" s="225" customFormat="1" ht="12.75" customHeight="1">
      <c r="A129" s="305"/>
      <c r="B129" s="305"/>
      <c r="C129" s="307"/>
      <c r="D129" s="307"/>
      <c r="E129" s="307"/>
      <c r="F129" s="307"/>
      <c r="G129" s="307"/>
    </row>
    <row r="130" spans="1:7" s="225" customFormat="1" ht="12.75" customHeight="1">
      <c r="A130" s="305"/>
      <c r="B130" s="305"/>
      <c r="C130" s="307"/>
      <c r="D130" s="307"/>
      <c r="E130" s="307"/>
      <c r="F130" s="307"/>
      <c r="G130" s="307"/>
    </row>
    <row r="131" spans="1:7" s="225" customFormat="1" ht="12.75" customHeight="1">
      <c r="A131" s="305"/>
      <c r="B131" s="305"/>
      <c r="C131" s="307"/>
      <c r="D131" s="307"/>
      <c r="E131" s="307"/>
      <c r="F131" s="307"/>
      <c r="G131" s="307"/>
    </row>
    <row r="132" spans="1:7" s="225" customFormat="1" ht="12.75" customHeight="1">
      <c r="A132" s="305"/>
      <c r="B132" s="305"/>
      <c r="C132" s="307"/>
      <c r="D132" s="307"/>
      <c r="E132" s="307"/>
      <c r="F132" s="307"/>
      <c r="G132" s="307"/>
    </row>
    <row r="133" spans="1:7" s="225" customFormat="1" ht="12.75" customHeight="1">
      <c r="A133" s="305"/>
      <c r="B133" s="305"/>
      <c r="C133" s="307"/>
      <c r="D133" s="307"/>
      <c r="E133" s="307"/>
      <c r="F133" s="307"/>
      <c r="G133" s="307"/>
    </row>
    <row r="134" spans="1:7" s="225" customFormat="1" ht="12.75" customHeight="1">
      <c r="A134" s="305"/>
      <c r="B134" s="305"/>
      <c r="C134" s="307"/>
      <c r="D134" s="307"/>
      <c r="E134" s="307"/>
      <c r="F134" s="307"/>
      <c r="G134" s="307"/>
    </row>
    <row r="135" spans="1:7" s="225" customFormat="1" ht="12.75" customHeight="1">
      <c r="A135" s="305"/>
      <c r="B135" s="305"/>
      <c r="C135" s="307"/>
      <c r="D135" s="307"/>
      <c r="E135" s="307"/>
      <c r="F135" s="307"/>
      <c r="G135" s="307"/>
    </row>
    <row r="136" spans="1:7" s="225" customFormat="1" ht="12.75" customHeight="1">
      <c r="A136" s="305"/>
      <c r="B136" s="305"/>
      <c r="C136" s="307"/>
      <c r="D136" s="307"/>
      <c r="E136" s="307"/>
      <c r="F136" s="307"/>
      <c r="G136" s="307"/>
    </row>
    <row r="137" spans="1:7" s="225" customFormat="1" ht="12.75" customHeight="1">
      <c r="A137" s="305"/>
      <c r="B137" s="305"/>
      <c r="C137" s="307"/>
      <c r="D137" s="307"/>
      <c r="E137" s="307"/>
      <c r="F137" s="307"/>
      <c r="G137" s="307"/>
    </row>
    <row r="138" spans="1:7" s="225" customFormat="1" ht="12.75" customHeight="1">
      <c r="A138" s="305"/>
      <c r="B138" s="305"/>
      <c r="C138" s="307"/>
      <c r="D138" s="307"/>
      <c r="E138" s="307"/>
      <c r="F138" s="307"/>
      <c r="G138" s="307"/>
    </row>
    <row r="139" spans="1:7" s="225" customFormat="1" ht="12.75" customHeight="1">
      <c r="A139" s="305"/>
      <c r="B139" s="305"/>
      <c r="C139" s="307"/>
      <c r="D139" s="307"/>
      <c r="E139" s="307"/>
      <c r="F139" s="307"/>
      <c r="G139" s="307"/>
    </row>
    <row r="140" spans="1:7" s="225" customFormat="1" ht="12.75" customHeight="1">
      <c r="A140" s="305"/>
      <c r="B140" s="305"/>
      <c r="C140" s="307"/>
      <c r="D140" s="307"/>
      <c r="E140" s="307"/>
      <c r="F140" s="307"/>
      <c r="G140" s="307"/>
    </row>
    <row r="141" spans="1:7" s="225" customFormat="1" ht="12.75" customHeight="1">
      <c r="A141" s="305"/>
      <c r="B141" s="305"/>
      <c r="C141" s="307"/>
      <c r="D141" s="307"/>
      <c r="E141" s="307"/>
      <c r="F141" s="307"/>
      <c r="G141" s="307"/>
    </row>
    <row r="142" spans="1:7" s="225" customFormat="1" ht="12.75" customHeight="1">
      <c r="A142" s="305"/>
      <c r="B142" s="305"/>
      <c r="C142" s="307"/>
      <c r="D142" s="307"/>
      <c r="E142" s="307"/>
      <c r="F142" s="307"/>
      <c r="G142" s="307"/>
    </row>
    <row r="143" spans="1:7" s="225" customFormat="1" ht="12.75" customHeight="1">
      <c r="A143" s="305"/>
      <c r="B143" s="305"/>
      <c r="C143" s="307"/>
      <c r="D143" s="307"/>
      <c r="E143" s="307"/>
      <c r="F143" s="307"/>
      <c r="G143" s="307"/>
    </row>
    <row r="144" spans="1:7" s="225" customFormat="1" ht="12.75" customHeight="1">
      <c r="A144" s="305"/>
      <c r="B144" s="305"/>
      <c r="C144" s="307"/>
      <c r="D144" s="307"/>
      <c r="E144" s="307"/>
      <c r="F144" s="307"/>
      <c r="G144" s="307"/>
    </row>
    <row r="145" spans="1:7" s="225" customFormat="1" ht="12.75" customHeight="1">
      <c r="A145" s="305"/>
      <c r="B145" s="305"/>
      <c r="C145" s="307"/>
      <c r="D145" s="307"/>
      <c r="E145" s="307"/>
      <c r="F145" s="307"/>
      <c r="G145" s="307"/>
    </row>
    <row r="146" spans="1:7" s="225" customFormat="1" ht="12.75" customHeight="1">
      <c r="A146" s="305"/>
      <c r="B146" s="305"/>
      <c r="C146" s="307"/>
      <c r="D146" s="307"/>
      <c r="E146" s="307"/>
      <c r="F146" s="307"/>
      <c r="G146" s="307"/>
    </row>
    <row r="147" spans="1:7" s="225" customFormat="1" ht="12.75" customHeight="1">
      <c r="A147" s="305"/>
      <c r="B147" s="305"/>
      <c r="C147" s="307"/>
      <c r="D147" s="307"/>
      <c r="E147" s="307"/>
      <c r="F147" s="307"/>
      <c r="G147" s="307"/>
    </row>
    <row r="148" spans="1:7" s="225" customFormat="1" ht="12.75" customHeight="1">
      <c r="A148" s="305"/>
      <c r="B148" s="305"/>
      <c r="C148" s="307"/>
      <c r="D148" s="307"/>
      <c r="E148" s="307"/>
      <c r="F148" s="307"/>
      <c r="G148" s="307"/>
    </row>
    <row r="149" spans="1:7" s="225" customFormat="1" ht="12.75" customHeight="1">
      <c r="A149" s="305"/>
      <c r="B149" s="305"/>
      <c r="C149" s="307"/>
      <c r="D149" s="307"/>
      <c r="E149" s="307"/>
      <c r="F149" s="307"/>
      <c r="G149" s="307"/>
    </row>
    <row r="150" spans="1:7" s="225" customFormat="1" ht="12.75" customHeight="1">
      <c r="A150" s="305"/>
      <c r="B150" s="305"/>
      <c r="C150" s="307"/>
      <c r="D150" s="307"/>
      <c r="E150" s="307"/>
      <c r="F150" s="307"/>
      <c r="G150" s="307"/>
    </row>
    <row r="151" spans="1:7" s="225" customFormat="1" ht="12.75" customHeight="1">
      <c r="A151" s="305"/>
      <c r="B151" s="305"/>
      <c r="C151" s="307"/>
      <c r="D151" s="307"/>
      <c r="E151" s="307"/>
      <c r="F151" s="307"/>
      <c r="G151" s="307"/>
    </row>
    <row r="152" spans="1:7" s="225" customFormat="1" ht="12.75" customHeight="1">
      <c r="A152" s="305"/>
      <c r="B152" s="305"/>
      <c r="C152" s="307"/>
      <c r="D152" s="307"/>
      <c r="E152" s="307"/>
      <c r="F152" s="307"/>
      <c r="G152" s="307"/>
    </row>
    <row r="153" spans="1:7" s="225" customFormat="1" ht="12.75" customHeight="1">
      <c r="A153" s="305"/>
      <c r="B153" s="305"/>
      <c r="C153" s="307"/>
      <c r="D153" s="307"/>
      <c r="E153" s="307"/>
      <c r="F153" s="307"/>
      <c r="G153" s="307"/>
    </row>
    <row r="154" spans="1:7" s="225" customFormat="1" ht="12.75" customHeight="1">
      <c r="A154" s="305"/>
      <c r="B154" s="305"/>
      <c r="C154" s="307"/>
      <c r="D154" s="307"/>
      <c r="E154" s="307"/>
      <c r="F154" s="307"/>
      <c r="G154" s="307"/>
    </row>
    <row r="155" spans="1:7" s="225" customFormat="1" ht="12.75" customHeight="1">
      <c r="A155" s="305"/>
      <c r="B155" s="305"/>
      <c r="C155" s="307"/>
      <c r="D155" s="307"/>
      <c r="E155" s="307"/>
      <c r="F155" s="307"/>
      <c r="G155" s="307"/>
    </row>
    <row r="156" spans="1:7" s="225" customFormat="1" ht="12.75" customHeight="1">
      <c r="A156" s="305"/>
      <c r="B156" s="305"/>
      <c r="C156" s="307"/>
      <c r="D156" s="307"/>
      <c r="E156" s="307"/>
      <c r="F156" s="307"/>
      <c r="G156" s="307"/>
    </row>
    <row r="157" spans="1:7" s="225" customFormat="1" ht="12.75" customHeight="1">
      <c r="A157" s="305"/>
      <c r="B157" s="305"/>
      <c r="C157" s="307"/>
      <c r="D157" s="307"/>
      <c r="E157" s="307"/>
      <c r="F157" s="307"/>
      <c r="G157" s="307"/>
    </row>
    <row r="158" spans="1:7" s="225" customFormat="1" ht="12.75" customHeight="1">
      <c r="A158" s="305"/>
      <c r="B158" s="305"/>
      <c r="C158" s="307"/>
      <c r="D158" s="307"/>
      <c r="E158" s="307"/>
      <c r="F158" s="307"/>
      <c r="G158" s="307"/>
    </row>
    <row r="159" spans="1:7" s="225" customFormat="1" ht="12.75" customHeight="1">
      <c r="A159" s="305"/>
      <c r="B159" s="305"/>
      <c r="C159" s="307"/>
      <c r="D159" s="307"/>
      <c r="E159" s="307"/>
      <c r="F159" s="307"/>
      <c r="G159" s="307"/>
    </row>
    <row r="160" spans="1:7" s="225" customFormat="1" ht="12.75" customHeight="1">
      <c r="A160" s="305"/>
      <c r="B160" s="305"/>
      <c r="C160" s="307"/>
      <c r="D160" s="307"/>
      <c r="E160" s="307"/>
      <c r="F160" s="307"/>
      <c r="G160" s="307"/>
    </row>
    <row r="161" spans="1:7" s="225" customFormat="1" ht="12.75" customHeight="1">
      <c r="A161" s="305"/>
      <c r="B161" s="305"/>
      <c r="C161" s="307"/>
      <c r="D161" s="307"/>
      <c r="E161" s="307"/>
      <c r="F161" s="307"/>
      <c r="G161" s="307"/>
    </row>
    <row r="162" spans="1:7" s="225" customFormat="1" ht="12.75" customHeight="1">
      <c r="A162" s="305"/>
      <c r="B162" s="305"/>
      <c r="C162" s="307"/>
      <c r="D162" s="307"/>
      <c r="E162" s="307"/>
      <c r="F162" s="307"/>
      <c r="G162" s="307"/>
    </row>
    <row r="163" spans="1:7" s="225" customFormat="1" ht="12.75" customHeight="1">
      <c r="A163" s="305"/>
      <c r="B163" s="305"/>
      <c r="C163" s="307"/>
      <c r="D163" s="307"/>
      <c r="E163" s="307"/>
      <c r="F163" s="307"/>
      <c r="G163" s="307"/>
    </row>
    <row r="164" spans="1:7" s="225" customFormat="1" ht="12.75" customHeight="1">
      <c r="A164" s="305"/>
      <c r="B164" s="305"/>
      <c r="C164" s="307"/>
      <c r="D164" s="307"/>
      <c r="E164" s="307"/>
      <c r="F164" s="307"/>
      <c r="G164" s="307"/>
    </row>
    <row r="165" spans="1:7" s="225" customFormat="1" ht="12.75" customHeight="1">
      <c r="A165" s="305"/>
      <c r="B165" s="305"/>
      <c r="C165" s="307"/>
      <c r="D165" s="307"/>
      <c r="E165" s="307"/>
      <c r="F165" s="307"/>
      <c r="G165" s="307"/>
    </row>
    <row r="166" spans="1:7" s="225" customFormat="1" ht="12.75" customHeight="1">
      <c r="A166" s="305"/>
      <c r="B166" s="305"/>
      <c r="C166" s="307"/>
      <c r="D166" s="307"/>
      <c r="E166" s="307"/>
      <c r="F166" s="307"/>
      <c r="G166" s="307"/>
    </row>
    <row r="167" spans="1:7" s="225" customFormat="1" ht="12.75" customHeight="1">
      <c r="A167" s="305"/>
      <c r="B167" s="305"/>
      <c r="C167" s="307"/>
      <c r="D167" s="307"/>
      <c r="E167" s="307"/>
      <c r="F167" s="307"/>
      <c r="G167" s="307"/>
    </row>
    <row r="168" spans="1:7" s="225" customFormat="1" ht="12.75" customHeight="1">
      <c r="A168" s="305"/>
      <c r="B168" s="305"/>
      <c r="C168" s="307"/>
      <c r="D168" s="307"/>
      <c r="E168" s="307"/>
      <c r="F168" s="307"/>
      <c r="G168" s="307"/>
    </row>
    <row r="169" spans="1:7" s="225" customFormat="1" ht="12.75" customHeight="1">
      <c r="A169" s="305"/>
      <c r="B169" s="305"/>
      <c r="C169" s="307"/>
      <c r="D169" s="307"/>
      <c r="E169" s="307"/>
      <c r="F169" s="307"/>
      <c r="G169" s="307"/>
    </row>
    <row r="170" spans="1:7" s="225" customFormat="1" ht="12.75" customHeight="1">
      <c r="A170" s="305"/>
      <c r="B170" s="305"/>
      <c r="C170" s="307"/>
      <c r="D170" s="307"/>
      <c r="E170" s="307"/>
      <c r="F170" s="307"/>
      <c r="G170" s="307"/>
    </row>
    <row r="171" spans="1:7" s="225" customFormat="1" ht="12.75" customHeight="1">
      <c r="A171" s="305"/>
      <c r="B171" s="305"/>
      <c r="C171" s="307"/>
      <c r="D171" s="307"/>
      <c r="E171" s="307"/>
      <c r="F171" s="307"/>
      <c r="G171" s="307"/>
    </row>
    <row r="172" spans="1:7" s="225" customFormat="1" ht="12.75" customHeight="1">
      <c r="A172" s="305"/>
      <c r="B172" s="305"/>
      <c r="C172" s="307"/>
      <c r="D172" s="307"/>
      <c r="E172" s="307"/>
      <c r="F172" s="307"/>
      <c r="G172" s="307"/>
    </row>
    <row r="173" spans="1:7" s="225" customFormat="1" ht="12.75" customHeight="1">
      <c r="A173" s="305"/>
      <c r="B173" s="305"/>
      <c r="C173" s="307"/>
      <c r="D173" s="307"/>
      <c r="E173" s="307"/>
      <c r="F173" s="307"/>
      <c r="G173" s="307"/>
    </row>
    <row r="174" spans="1:7" s="225" customFormat="1" ht="12.75" customHeight="1">
      <c r="A174" s="305"/>
      <c r="B174" s="305"/>
      <c r="C174" s="307"/>
      <c r="D174" s="307"/>
      <c r="E174" s="307"/>
      <c r="F174" s="307"/>
      <c r="G174" s="307"/>
    </row>
    <row r="175" spans="1:7" s="225" customFormat="1" ht="12.75" customHeight="1">
      <c r="A175" s="305"/>
      <c r="B175" s="305"/>
      <c r="C175" s="307"/>
      <c r="D175" s="307"/>
      <c r="E175" s="307"/>
      <c r="F175" s="307"/>
      <c r="G175" s="307"/>
    </row>
    <row r="176" spans="1:7" s="225" customFormat="1" ht="12.75" customHeight="1">
      <c r="A176" s="305"/>
      <c r="B176" s="305"/>
      <c r="C176" s="307"/>
      <c r="D176" s="307"/>
      <c r="E176" s="307"/>
      <c r="F176" s="307"/>
      <c r="G176" s="307"/>
    </row>
    <row r="177" spans="1:7" s="225" customFormat="1" ht="12.75" customHeight="1">
      <c r="A177" s="305"/>
      <c r="B177" s="305"/>
      <c r="C177" s="307"/>
      <c r="D177" s="307"/>
      <c r="E177" s="307"/>
      <c r="F177" s="307"/>
      <c r="G177" s="307"/>
    </row>
    <row r="178" spans="1:7" s="225" customFormat="1" ht="12.75" customHeight="1">
      <c r="A178" s="305"/>
      <c r="B178" s="305"/>
      <c r="C178" s="307"/>
      <c r="D178" s="307"/>
      <c r="E178" s="307"/>
      <c r="F178" s="307"/>
      <c r="G178" s="307"/>
    </row>
    <row r="179" spans="1:7" s="225" customFormat="1" ht="12.75" customHeight="1">
      <c r="A179" s="305"/>
      <c r="B179" s="305"/>
      <c r="C179" s="307"/>
      <c r="D179" s="307"/>
      <c r="E179" s="307"/>
      <c r="F179" s="307"/>
      <c r="G179" s="307"/>
    </row>
    <row r="180" spans="1:7" s="225" customFormat="1" ht="12.75" customHeight="1">
      <c r="A180" s="305"/>
      <c r="B180" s="305"/>
      <c r="C180" s="307"/>
      <c r="D180" s="307"/>
      <c r="E180" s="307"/>
      <c r="F180" s="307"/>
      <c r="G180" s="307"/>
    </row>
    <row r="181" spans="1:7" s="225" customFormat="1" ht="12.75" customHeight="1">
      <c r="A181" s="305"/>
      <c r="B181" s="305"/>
      <c r="C181" s="307"/>
      <c r="D181" s="307"/>
      <c r="E181" s="307"/>
      <c r="F181" s="307"/>
      <c r="G181" s="307"/>
    </row>
    <row r="182" spans="1:7" s="225" customFormat="1" ht="12.75" customHeight="1">
      <c r="A182" s="305"/>
      <c r="B182" s="305"/>
      <c r="C182" s="307"/>
      <c r="D182" s="307"/>
      <c r="E182" s="307"/>
      <c r="F182" s="307"/>
      <c r="G182" s="307"/>
    </row>
    <row r="183" spans="1:7" s="225" customFormat="1" ht="12.75" customHeight="1">
      <c r="A183" s="305"/>
      <c r="B183" s="305"/>
      <c r="C183" s="307"/>
      <c r="D183" s="307"/>
      <c r="E183" s="307"/>
      <c r="F183" s="307"/>
      <c r="G183" s="307"/>
    </row>
    <row r="184" spans="1:7" s="225" customFormat="1" ht="12.75" customHeight="1">
      <c r="A184" s="305"/>
      <c r="B184" s="305"/>
      <c r="C184" s="307"/>
      <c r="D184" s="307"/>
      <c r="E184" s="307"/>
      <c r="F184" s="307"/>
      <c r="G184" s="307"/>
    </row>
    <row r="185" spans="1:7" s="225" customFormat="1" ht="12.75" customHeight="1">
      <c r="A185" s="305"/>
      <c r="B185" s="305"/>
      <c r="C185" s="307"/>
      <c r="D185" s="307"/>
      <c r="E185" s="307"/>
      <c r="F185" s="307"/>
      <c r="G185" s="307"/>
    </row>
    <row r="186" spans="1:7" s="225" customFormat="1" ht="12.75" customHeight="1">
      <c r="A186" s="305"/>
      <c r="B186" s="305"/>
      <c r="C186" s="307"/>
      <c r="D186" s="307"/>
      <c r="E186" s="307"/>
      <c r="F186" s="307"/>
      <c r="G186" s="307"/>
    </row>
    <row r="187" spans="1:7" s="225" customFormat="1" ht="12.75" customHeight="1">
      <c r="A187" s="305"/>
      <c r="B187" s="305"/>
      <c r="C187" s="307"/>
      <c r="D187" s="307"/>
      <c r="E187" s="307"/>
      <c r="F187" s="307"/>
      <c r="G187" s="307"/>
    </row>
    <row r="188" spans="1:7" s="225" customFormat="1" ht="12.75" customHeight="1">
      <c r="A188" s="305"/>
      <c r="B188" s="305"/>
      <c r="C188" s="307"/>
      <c r="D188" s="307"/>
      <c r="E188" s="307"/>
      <c r="F188" s="307"/>
      <c r="G188" s="307"/>
    </row>
    <row r="189" spans="1:7" s="225" customFormat="1" ht="12.75" customHeight="1">
      <c r="A189" s="305"/>
      <c r="B189" s="305"/>
      <c r="C189" s="307"/>
      <c r="D189" s="307"/>
      <c r="E189" s="307"/>
      <c r="F189" s="307"/>
      <c r="G189" s="307"/>
    </row>
    <row r="190" spans="1:7" s="225" customFormat="1" ht="12.75" customHeight="1">
      <c r="A190" s="305"/>
      <c r="B190" s="305"/>
      <c r="C190" s="307"/>
      <c r="D190" s="307"/>
      <c r="E190" s="307"/>
      <c r="F190" s="307"/>
      <c r="G190" s="307"/>
    </row>
    <row r="191" spans="1:7" s="225" customFormat="1" ht="12.75" customHeight="1">
      <c r="A191" s="305"/>
      <c r="B191" s="305"/>
      <c r="C191" s="307"/>
      <c r="D191" s="307"/>
      <c r="E191" s="307"/>
      <c r="F191" s="307"/>
      <c r="G191" s="307"/>
    </row>
    <row r="192" spans="1:7" s="225" customFormat="1" ht="12.75" customHeight="1">
      <c r="A192" s="305"/>
      <c r="B192" s="305"/>
      <c r="C192" s="307"/>
      <c r="D192" s="307"/>
      <c r="E192" s="307"/>
      <c r="F192" s="307"/>
      <c r="G192" s="307"/>
    </row>
    <row r="193" spans="1:7" s="225" customFormat="1" ht="12.75" customHeight="1">
      <c r="A193" s="305"/>
      <c r="B193" s="305"/>
      <c r="C193" s="307"/>
      <c r="D193" s="307"/>
      <c r="E193" s="307"/>
      <c r="F193" s="307"/>
      <c r="G193" s="307"/>
    </row>
    <row r="194" spans="1:7" s="225" customFormat="1" ht="12.75" customHeight="1">
      <c r="A194" s="305"/>
      <c r="B194" s="305"/>
      <c r="C194" s="307"/>
      <c r="D194" s="307"/>
      <c r="E194" s="307"/>
      <c r="F194" s="307"/>
      <c r="G194" s="307"/>
    </row>
    <row r="195" spans="1:7" s="225" customFormat="1" ht="12.75" customHeight="1">
      <c r="A195" s="305"/>
      <c r="B195" s="305"/>
      <c r="C195" s="307"/>
      <c r="D195" s="307"/>
      <c r="E195" s="307"/>
      <c r="F195" s="307"/>
      <c r="G195" s="307"/>
    </row>
    <row r="196" spans="1:7" s="225" customFormat="1" ht="12.75" customHeight="1">
      <c r="A196" s="305"/>
      <c r="B196" s="305"/>
      <c r="C196" s="307"/>
      <c r="D196" s="307"/>
      <c r="E196" s="307"/>
      <c r="F196" s="307"/>
      <c r="G196" s="307"/>
    </row>
    <row r="197" spans="1:7" s="225" customFormat="1" ht="12.75" customHeight="1">
      <c r="A197" s="305"/>
      <c r="B197" s="305"/>
      <c r="C197" s="307"/>
      <c r="D197" s="307"/>
      <c r="E197" s="307"/>
      <c r="F197" s="307"/>
      <c r="G197" s="307"/>
    </row>
    <row r="198" spans="1:7" s="225" customFormat="1" ht="12.75" customHeight="1">
      <c r="A198" s="305"/>
      <c r="B198" s="305"/>
      <c r="C198" s="307"/>
      <c r="D198" s="307"/>
      <c r="E198" s="307"/>
      <c r="F198" s="307"/>
      <c r="G198" s="307"/>
    </row>
    <row r="199" spans="1:7" s="225" customFormat="1" ht="12.75" customHeight="1">
      <c r="A199" s="305"/>
      <c r="B199" s="305"/>
      <c r="C199" s="307"/>
      <c r="D199" s="307"/>
      <c r="E199" s="307"/>
      <c r="F199" s="307"/>
      <c r="G199" s="307"/>
    </row>
    <row r="200" spans="1:7" s="225" customFormat="1" ht="12.75" customHeight="1">
      <c r="A200" s="305"/>
      <c r="B200" s="305"/>
      <c r="C200" s="307"/>
      <c r="D200" s="307"/>
      <c r="E200" s="307"/>
      <c r="F200" s="307"/>
      <c r="G200" s="307"/>
    </row>
    <row r="201" spans="1:7" s="225" customFormat="1" ht="12.75" customHeight="1">
      <c r="A201" s="305"/>
      <c r="B201" s="305"/>
      <c r="C201" s="307"/>
      <c r="D201" s="307"/>
      <c r="E201" s="307"/>
      <c r="F201" s="307"/>
      <c r="G201" s="307"/>
    </row>
    <row r="202" spans="1:7" s="225" customFormat="1" ht="12.75" customHeight="1">
      <c r="A202" s="305"/>
      <c r="B202" s="305"/>
      <c r="C202" s="307"/>
      <c r="D202" s="307"/>
      <c r="E202" s="307"/>
      <c r="F202" s="307"/>
      <c r="G202" s="307"/>
    </row>
    <row r="203" spans="1:7" s="225" customFormat="1" ht="12.75" customHeight="1">
      <c r="A203" s="305"/>
      <c r="B203" s="305"/>
      <c r="C203" s="307"/>
      <c r="D203" s="307"/>
      <c r="E203" s="307"/>
      <c r="F203" s="307"/>
      <c r="G203" s="307"/>
    </row>
    <row r="204" spans="1:7" s="225" customFormat="1" ht="12.75" customHeight="1">
      <c r="A204" s="305"/>
      <c r="B204" s="305"/>
      <c r="C204" s="307"/>
      <c r="D204" s="307"/>
      <c r="E204" s="307"/>
      <c r="F204" s="307"/>
      <c r="G204" s="307"/>
    </row>
    <row r="205" spans="1:7" s="225" customFormat="1" ht="12.75" customHeight="1">
      <c r="A205" s="305"/>
      <c r="B205" s="305"/>
      <c r="C205" s="307"/>
      <c r="D205" s="307"/>
      <c r="E205" s="307"/>
      <c r="F205" s="307"/>
      <c r="G205" s="307"/>
    </row>
    <row r="206" spans="1:7" s="225" customFormat="1" ht="12.75" customHeight="1">
      <c r="A206" s="305"/>
      <c r="B206" s="305"/>
      <c r="C206" s="307"/>
      <c r="D206" s="307"/>
      <c r="E206" s="307"/>
      <c r="F206" s="307"/>
      <c r="G206" s="307"/>
    </row>
    <row r="207" spans="1:7" s="225" customFormat="1" ht="12.75" customHeight="1">
      <c r="A207" s="305"/>
      <c r="B207" s="305"/>
      <c r="C207" s="307"/>
      <c r="D207" s="307"/>
      <c r="E207" s="307"/>
      <c r="F207" s="307"/>
      <c r="G207" s="307"/>
    </row>
    <row r="208" spans="1:7" s="225" customFormat="1" ht="12.75" customHeight="1">
      <c r="A208" s="305"/>
      <c r="B208" s="305"/>
      <c r="C208" s="307"/>
      <c r="D208" s="307"/>
      <c r="E208" s="307"/>
      <c r="F208" s="307"/>
      <c r="G208" s="307"/>
    </row>
    <row r="209" spans="1:7" s="225" customFormat="1" ht="12.75" customHeight="1">
      <c r="A209" s="305"/>
      <c r="B209" s="305"/>
      <c r="C209" s="307"/>
      <c r="D209" s="307"/>
      <c r="E209" s="307"/>
      <c r="F209" s="307"/>
      <c r="G209" s="307"/>
    </row>
    <row r="210" spans="1:7" s="225" customFormat="1" ht="12.75" customHeight="1">
      <c r="A210" s="305"/>
      <c r="B210" s="305"/>
      <c r="C210" s="307"/>
      <c r="D210" s="307"/>
      <c r="E210" s="307"/>
      <c r="F210" s="307"/>
      <c r="G210" s="307"/>
    </row>
    <row r="211" spans="1:7" s="225" customFormat="1" ht="12.75" customHeight="1">
      <c r="A211" s="305"/>
      <c r="B211" s="305"/>
      <c r="C211" s="307"/>
      <c r="D211" s="307"/>
      <c r="E211" s="307"/>
      <c r="F211" s="307"/>
      <c r="G211" s="307"/>
    </row>
    <row r="212" spans="1:7" s="225" customFormat="1" ht="12.75" customHeight="1">
      <c r="A212" s="305"/>
      <c r="B212" s="305"/>
      <c r="C212" s="307"/>
      <c r="D212" s="307"/>
      <c r="E212" s="307"/>
      <c r="F212" s="307"/>
      <c r="G212" s="307"/>
    </row>
    <row r="213" spans="1:7" s="225" customFormat="1" ht="12.75" customHeight="1">
      <c r="A213" s="305"/>
      <c r="B213" s="305"/>
      <c r="C213" s="307"/>
      <c r="D213" s="307"/>
      <c r="E213" s="307"/>
      <c r="F213" s="307"/>
      <c r="G213" s="307"/>
    </row>
    <row r="214" spans="1:7" s="225" customFormat="1" ht="12.75" customHeight="1">
      <c r="A214" s="305"/>
      <c r="B214" s="305"/>
      <c r="C214" s="307"/>
      <c r="D214" s="307"/>
      <c r="E214" s="307"/>
      <c r="F214" s="307"/>
      <c r="G214" s="307"/>
    </row>
    <row r="215" spans="1:7" s="225" customFormat="1">
      <c r="A215" s="305"/>
      <c r="B215" s="305"/>
      <c r="C215" s="307"/>
      <c r="D215" s="307"/>
      <c r="E215" s="307"/>
      <c r="F215" s="307"/>
      <c r="G215" s="307"/>
    </row>
    <row r="216" spans="1:7" s="225" customFormat="1">
      <c r="A216" s="305"/>
      <c r="B216" s="305"/>
      <c r="C216" s="307"/>
      <c r="D216" s="307"/>
      <c r="E216" s="307"/>
      <c r="F216" s="307"/>
      <c r="G216" s="307"/>
    </row>
    <row r="217" spans="1:7" s="225" customFormat="1">
      <c r="A217" s="305"/>
      <c r="B217" s="305"/>
      <c r="C217" s="307"/>
      <c r="D217" s="307"/>
      <c r="E217" s="307"/>
      <c r="F217" s="307"/>
      <c r="G217" s="307"/>
    </row>
    <row r="218" spans="1:7" s="225" customFormat="1">
      <c r="A218" s="305"/>
      <c r="B218" s="305"/>
      <c r="C218" s="307"/>
      <c r="D218" s="307"/>
      <c r="E218" s="307"/>
      <c r="F218" s="307"/>
      <c r="G218" s="307"/>
    </row>
    <row r="219" spans="1:7" s="225" customFormat="1">
      <c r="A219" s="305"/>
      <c r="B219" s="305"/>
      <c r="C219" s="307"/>
      <c r="D219" s="307"/>
      <c r="E219" s="307"/>
      <c r="F219" s="307"/>
      <c r="G219" s="307"/>
    </row>
    <row r="220" spans="1:7" s="225" customFormat="1">
      <c r="A220" s="305"/>
      <c r="B220" s="305"/>
      <c r="C220" s="307"/>
      <c r="D220" s="307"/>
      <c r="E220" s="307"/>
      <c r="F220" s="307"/>
      <c r="G220" s="307"/>
    </row>
    <row r="221" spans="1:7" s="308" customFormat="1">
      <c r="A221" s="305"/>
      <c r="B221" s="305"/>
      <c r="C221" s="307"/>
      <c r="D221" s="307"/>
      <c r="E221" s="307"/>
      <c r="F221" s="307"/>
      <c r="G221" s="307"/>
    </row>
    <row r="222" spans="1:7" s="225" customFormat="1">
      <c r="A222" s="305"/>
      <c r="B222" s="305"/>
      <c r="C222" s="307"/>
      <c r="D222" s="307"/>
      <c r="E222" s="307"/>
      <c r="F222" s="307"/>
      <c r="G222" s="307"/>
    </row>
    <row r="223" spans="1:7" s="225" customFormat="1">
      <c r="A223" s="305"/>
      <c r="B223" s="305"/>
      <c r="C223" s="307"/>
      <c r="D223" s="307"/>
      <c r="E223" s="307"/>
      <c r="F223" s="307"/>
      <c r="G223" s="307"/>
    </row>
    <row r="224" spans="1:7" s="225" customFormat="1">
      <c r="A224" s="305"/>
      <c r="B224" s="305"/>
      <c r="C224" s="307"/>
      <c r="D224" s="307"/>
      <c r="E224" s="307"/>
      <c r="F224" s="307"/>
      <c r="G224" s="307"/>
    </row>
    <row r="225" spans="1:7" s="225" customFormat="1">
      <c r="A225" s="305"/>
      <c r="B225" s="305"/>
      <c r="C225" s="307"/>
      <c r="D225" s="307"/>
      <c r="E225" s="307"/>
      <c r="F225" s="307"/>
      <c r="G225" s="307"/>
    </row>
    <row r="226" spans="1:7" s="225" customFormat="1">
      <c r="A226" s="305"/>
      <c r="B226" s="305"/>
      <c r="C226" s="307"/>
      <c r="D226" s="307"/>
      <c r="E226" s="307"/>
      <c r="F226" s="307"/>
      <c r="G226" s="307"/>
    </row>
    <row r="227" spans="1:7" s="225" customFormat="1">
      <c r="A227" s="305"/>
      <c r="B227" s="305"/>
      <c r="C227" s="307"/>
      <c r="D227" s="307"/>
      <c r="E227" s="307"/>
      <c r="F227" s="307"/>
      <c r="G227" s="307"/>
    </row>
  </sheetData>
  <mergeCells count="5">
    <mergeCell ref="A5:A8"/>
    <mergeCell ref="B5:B8"/>
    <mergeCell ref="D5:D8"/>
    <mergeCell ref="E5:E8"/>
    <mergeCell ref="F5:F8"/>
  </mergeCells>
  <conditionalFormatting sqref="B26:B27 B29:B82 B15:B24 B12">
    <cfRule type="expression" priority="3" stopIfTrue="1">
      <formula>#REF!</formula>
    </cfRule>
  </conditionalFormatting>
  <conditionalFormatting sqref="B25">
    <cfRule type="expression" priority="2" stopIfTrue="1">
      <formula>#REF!</formula>
    </cfRule>
  </conditionalFormatting>
  <conditionalFormatting sqref="B28">
    <cfRule type="expression" priority="1" stopIfTrue="1">
      <formula>#REF!</formula>
    </cfRule>
  </conditionalFormatting>
  <printOptions horizontalCentered="1" gridLines="1"/>
  <pageMargins left="0.39370078740157483" right="0.39370078740157483" top="0.82677165354330717" bottom="0.78740157480314965" header="0.19685039370078741" footer="0.35433070866141736"/>
  <pageSetup paperSize="9" scale="65" orientation="portrait" horizontalDpi="4294967292" verticalDpi="300" r:id="rId1"/>
  <headerFooter alignWithMargins="0">
    <oddFooter>&amp;R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G359"/>
  <sheetViews>
    <sheetView topLeftCell="A4" zoomScale="80" zoomScaleNormal="75" workbookViewId="0">
      <selection activeCell="C5" sqref="C5"/>
    </sheetView>
  </sheetViews>
  <sheetFormatPr defaultColWidth="8.85546875" defaultRowHeight="12.75"/>
  <cols>
    <col min="1" max="1" width="6.5703125" style="305" customWidth="1"/>
    <col min="2" max="2" width="11.85546875" style="305" customWidth="1"/>
    <col min="3" max="3" width="74.140625" style="307" customWidth="1"/>
    <col min="4" max="4" width="12.42578125" style="307" customWidth="1"/>
    <col min="5" max="5" width="13.7109375" style="307" customWidth="1"/>
    <col min="6" max="6" width="16" style="307" customWidth="1"/>
    <col min="7" max="7" width="17" style="307" customWidth="1"/>
    <col min="8" max="256" width="8.85546875" style="307"/>
    <col min="257" max="257" width="6.5703125" style="307" customWidth="1"/>
    <col min="258" max="258" width="11.85546875" style="307" customWidth="1"/>
    <col min="259" max="259" width="74.140625" style="307" customWidth="1"/>
    <col min="260" max="260" width="12.42578125" style="307" customWidth="1"/>
    <col min="261" max="261" width="13.7109375" style="307" customWidth="1"/>
    <col min="262" max="262" width="16" style="307" customWidth="1"/>
    <col min="263" max="263" width="17" style="307" customWidth="1"/>
    <col min="264" max="512" width="8.85546875" style="307"/>
    <col min="513" max="513" width="6.5703125" style="307" customWidth="1"/>
    <col min="514" max="514" width="11.85546875" style="307" customWidth="1"/>
    <col min="515" max="515" width="74.140625" style="307" customWidth="1"/>
    <col min="516" max="516" width="12.42578125" style="307" customWidth="1"/>
    <col min="517" max="517" width="13.7109375" style="307" customWidth="1"/>
    <col min="518" max="518" width="16" style="307" customWidth="1"/>
    <col min="519" max="519" width="17" style="307" customWidth="1"/>
    <col min="520" max="768" width="8.85546875" style="307"/>
    <col min="769" max="769" width="6.5703125" style="307" customWidth="1"/>
    <col min="770" max="770" width="11.85546875" style="307" customWidth="1"/>
    <col min="771" max="771" width="74.140625" style="307" customWidth="1"/>
    <col min="772" max="772" width="12.42578125" style="307" customWidth="1"/>
    <col min="773" max="773" width="13.7109375" style="307" customWidth="1"/>
    <col min="774" max="774" width="16" style="307" customWidth="1"/>
    <col min="775" max="775" width="17" style="307" customWidth="1"/>
    <col min="776" max="1024" width="8.85546875" style="307"/>
    <col min="1025" max="1025" width="6.5703125" style="307" customWidth="1"/>
    <col min="1026" max="1026" width="11.85546875" style="307" customWidth="1"/>
    <col min="1027" max="1027" width="74.140625" style="307" customWidth="1"/>
    <col min="1028" max="1028" width="12.42578125" style="307" customWidth="1"/>
    <col min="1029" max="1029" width="13.7109375" style="307" customWidth="1"/>
    <col min="1030" max="1030" width="16" style="307" customWidth="1"/>
    <col min="1031" max="1031" width="17" style="307" customWidth="1"/>
    <col min="1032" max="1280" width="8.85546875" style="307"/>
    <col min="1281" max="1281" width="6.5703125" style="307" customWidth="1"/>
    <col min="1282" max="1282" width="11.85546875" style="307" customWidth="1"/>
    <col min="1283" max="1283" width="74.140625" style="307" customWidth="1"/>
    <col min="1284" max="1284" width="12.42578125" style="307" customWidth="1"/>
    <col min="1285" max="1285" width="13.7109375" style="307" customWidth="1"/>
    <col min="1286" max="1286" width="16" style="307" customWidth="1"/>
    <col min="1287" max="1287" width="17" style="307" customWidth="1"/>
    <col min="1288" max="1536" width="8.85546875" style="307"/>
    <col min="1537" max="1537" width="6.5703125" style="307" customWidth="1"/>
    <col min="1538" max="1538" width="11.85546875" style="307" customWidth="1"/>
    <col min="1539" max="1539" width="74.140625" style="307" customWidth="1"/>
    <col min="1540" max="1540" width="12.42578125" style="307" customWidth="1"/>
    <col min="1541" max="1541" width="13.7109375" style="307" customWidth="1"/>
    <col min="1542" max="1542" width="16" style="307" customWidth="1"/>
    <col min="1543" max="1543" width="17" style="307" customWidth="1"/>
    <col min="1544" max="1792" width="8.85546875" style="307"/>
    <col min="1793" max="1793" width="6.5703125" style="307" customWidth="1"/>
    <col min="1794" max="1794" width="11.85546875" style="307" customWidth="1"/>
    <col min="1795" max="1795" width="74.140625" style="307" customWidth="1"/>
    <col min="1796" max="1796" width="12.42578125" style="307" customWidth="1"/>
    <col min="1797" max="1797" width="13.7109375" style="307" customWidth="1"/>
    <col min="1798" max="1798" width="16" style="307" customWidth="1"/>
    <col min="1799" max="1799" width="17" style="307" customWidth="1"/>
    <col min="1800" max="2048" width="8.85546875" style="307"/>
    <col min="2049" max="2049" width="6.5703125" style="307" customWidth="1"/>
    <col min="2050" max="2050" width="11.85546875" style="307" customWidth="1"/>
    <col min="2051" max="2051" width="74.140625" style="307" customWidth="1"/>
    <col min="2052" max="2052" width="12.42578125" style="307" customWidth="1"/>
    <col min="2053" max="2053" width="13.7109375" style="307" customWidth="1"/>
    <col min="2054" max="2054" width="16" style="307" customWidth="1"/>
    <col min="2055" max="2055" width="17" style="307" customWidth="1"/>
    <col min="2056" max="2304" width="8.85546875" style="307"/>
    <col min="2305" max="2305" width="6.5703125" style="307" customWidth="1"/>
    <col min="2306" max="2306" width="11.85546875" style="307" customWidth="1"/>
    <col min="2307" max="2307" width="74.140625" style="307" customWidth="1"/>
    <col min="2308" max="2308" width="12.42578125" style="307" customWidth="1"/>
    <col min="2309" max="2309" width="13.7109375" style="307" customWidth="1"/>
    <col min="2310" max="2310" width="16" style="307" customWidth="1"/>
    <col min="2311" max="2311" width="17" style="307" customWidth="1"/>
    <col min="2312" max="2560" width="8.85546875" style="307"/>
    <col min="2561" max="2561" width="6.5703125" style="307" customWidth="1"/>
    <col min="2562" max="2562" width="11.85546875" style="307" customWidth="1"/>
    <col min="2563" max="2563" width="74.140625" style="307" customWidth="1"/>
    <col min="2564" max="2564" width="12.42578125" style="307" customWidth="1"/>
    <col min="2565" max="2565" width="13.7109375" style="307" customWidth="1"/>
    <col min="2566" max="2566" width="16" style="307" customWidth="1"/>
    <col min="2567" max="2567" width="17" style="307" customWidth="1"/>
    <col min="2568" max="2816" width="8.85546875" style="307"/>
    <col min="2817" max="2817" width="6.5703125" style="307" customWidth="1"/>
    <col min="2818" max="2818" width="11.85546875" style="307" customWidth="1"/>
    <col min="2819" max="2819" width="74.140625" style="307" customWidth="1"/>
    <col min="2820" max="2820" width="12.42578125" style="307" customWidth="1"/>
    <col min="2821" max="2821" width="13.7109375" style="307" customWidth="1"/>
    <col min="2822" max="2822" width="16" style="307" customWidth="1"/>
    <col min="2823" max="2823" width="17" style="307" customWidth="1"/>
    <col min="2824" max="3072" width="8.85546875" style="307"/>
    <col min="3073" max="3073" width="6.5703125" style="307" customWidth="1"/>
    <col min="3074" max="3074" width="11.85546875" style="307" customWidth="1"/>
    <col min="3075" max="3075" width="74.140625" style="307" customWidth="1"/>
    <col min="3076" max="3076" width="12.42578125" style="307" customWidth="1"/>
    <col min="3077" max="3077" width="13.7109375" style="307" customWidth="1"/>
    <col min="3078" max="3078" width="16" style="307" customWidth="1"/>
    <col min="3079" max="3079" width="17" style="307" customWidth="1"/>
    <col min="3080" max="3328" width="8.85546875" style="307"/>
    <col min="3329" max="3329" width="6.5703125" style="307" customWidth="1"/>
    <col min="3330" max="3330" width="11.85546875" style="307" customWidth="1"/>
    <col min="3331" max="3331" width="74.140625" style="307" customWidth="1"/>
    <col min="3332" max="3332" width="12.42578125" style="307" customWidth="1"/>
    <col min="3333" max="3333" width="13.7109375" style="307" customWidth="1"/>
    <col min="3334" max="3334" width="16" style="307" customWidth="1"/>
    <col min="3335" max="3335" width="17" style="307" customWidth="1"/>
    <col min="3336" max="3584" width="8.85546875" style="307"/>
    <col min="3585" max="3585" width="6.5703125" style="307" customWidth="1"/>
    <col min="3586" max="3586" width="11.85546875" style="307" customWidth="1"/>
    <col min="3587" max="3587" width="74.140625" style="307" customWidth="1"/>
    <col min="3588" max="3588" width="12.42578125" style="307" customWidth="1"/>
    <col min="3589" max="3589" width="13.7109375" style="307" customWidth="1"/>
    <col min="3590" max="3590" width="16" style="307" customWidth="1"/>
    <col min="3591" max="3591" width="17" style="307" customWidth="1"/>
    <col min="3592" max="3840" width="8.85546875" style="307"/>
    <col min="3841" max="3841" width="6.5703125" style="307" customWidth="1"/>
    <col min="3842" max="3842" width="11.85546875" style="307" customWidth="1"/>
    <col min="3843" max="3843" width="74.140625" style="307" customWidth="1"/>
    <col min="3844" max="3844" width="12.42578125" style="307" customWidth="1"/>
    <col min="3845" max="3845" width="13.7109375" style="307" customWidth="1"/>
    <col min="3846" max="3846" width="16" style="307" customWidth="1"/>
    <col min="3847" max="3847" width="17" style="307" customWidth="1"/>
    <col min="3848" max="4096" width="8.85546875" style="307"/>
    <col min="4097" max="4097" width="6.5703125" style="307" customWidth="1"/>
    <col min="4098" max="4098" width="11.85546875" style="307" customWidth="1"/>
    <col min="4099" max="4099" width="74.140625" style="307" customWidth="1"/>
    <col min="4100" max="4100" width="12.42578125" style="307" customWidth="1"/>
    <col min="4101" max="4101" width="13.7109375" style="307" customWidth="1"/>
    <col min="4102" max="4102" width="16" style="307" customWidth="1"/>
    <col min="4103" max="4103" width="17" style="307" customWidth="1"/>
    <col min="4104" max="4352" width="8.85546875" style="307"/>
    <col min="4353" max="4353" width="6.5703125" style="307" customWidth="1"/>
    <col min="4354" max="4354" width="11.85546875" style="307" customWidth="1"/>
    <col min="4355" max="4355" width="74.140625" style="307" customWidth="1"/>
    <col min="4356" max="4356" width="12.42578125" style="307" customWidth="1"/>
    <col min="4357" max="4357" width="13.7109375" style="307" customWidth="1"/>
    <col min="4358" max="4358" width="16" style="307" customWidth="1"/>
    <col min="4359" max="4359" width="17" style="307" customWidth="1"/>
    <col min="4360" max="4608" width="8.85546875" style="307"/>
    <col min="4609" max="4609" width="6.5703125" style="307" customWidth="1"/>
    <col min="4610" max="4610" width="11.85546875" style="307" customWidth="1"/>
    <col min="4611" max="4611" width="74.140625" style="307" customWidth="1"/>
    <col min="4612" max="4612" width="12.42578125" style="307" customWidth="1"/>
    <col min="4613" max="4613" width="13.7109375" style="307" customWidth="1"/>
    <col min="4614" max="4614" width="16" style="307" customWidth="1"/>
    <col min="4615" max="4615" width="17" style="307" customWidth="1"/>
    <col min="4616" max="4864" width="8.85546875" style="307"/>
    <col min="4865" max="4865" width="6.5703125" style="307" customWidth="1"/>
    <col min="4866" max="4866" width="11.85546875" style="307" customWidth="1"/>
    <col min="4867" max="4867" width="74.140625" style="307" customWidth="1"/>
    <col min="4868" max="4868" width="12.42578125" style="307" customWidth="1"/>
    <col min="4869" max="4869" width="13.7109375" style="307" customWidth="1"/>
    <col min="4870" max="4870" width="16" style="307" customWidth="1"/>
    <col min="4871" max="4871" width="17" style="307" customWidth="1"/>
    <col min="4872" max="5120" width="8.85546875" style="307"/>
    <col min="5121" max="5121" width="6.5703125" style="307" customWidth="1"/>
    <col min="5122" max="5122" width="11.85546875" style="307" customWidth="1"/>
    <col min="5123" max="5123" width="74.140625" style="307" customWidth="1"/>
    <col min="5124" max="5124" width="12.42578125" style="307" customWidth="1"/>
    <col min="5125" max="5125" width="13.7109375" style="307" customWidth="1"/>
    <col min="5126" max="5126" width="16" style="307" customWidth="1"/>
    <col min="5127" max="5127" width="17" style="307" customWidth="1"/>
    <col min="5128" max="5376" width="8.85546875" style="307"/>
    <col min="5377" max="5377" width="6.5703125" style="307" customWidth="1"/>
    <col min="5378" max="5378" width="11.85546875" style="307" customWidth="1"/>
    <col min="5379" max="5379" width="74.140625" style="307" customWidth="1"/>
    <col min="5380" max="5380" width="12.42578125" style="307" customWidth="1"/>
    <col min="5381" max="5381" width="13.7109375" style="307" customWidth="1"/>
    <col min="5382" max="5382" width="16" style="307" customWidth="1"/>
    <col min="5383" max="5383" width="17" style="307" customWidth="1"/>
    <col min="5384" max="5632" width="8.85546875" style="307"/>
    <col min="5633" max="5633" width="6.5703125" style="307" customWidth="1"/>
    <col min="5634" max="5634" width="11.85546875" style="307" customWidth="1"/>
    <col min="5635" max="5635" width="74.140625" style="307" customWidth="1"/>
    <col min="5636" max="5636" width="12.42578125" style="307" customWidth="1"/>
    <col min="5637" max="5637" width="13.7109375" style="307" customWidth="1"/>
    <col min="5638" max="5638" width="16" style="307" customWidth="1"/>
    <col min="5639" max="5639" width="17" style="307" customWidth="1"/>
    <col min="5640" max="5888" width="8.85546875" style="307"/>
    <col min="5889" max="5889" width="6.5703125" style="307" customWidth="1"/>
    <col min="5890" max="5890" width="11.85546875" style="307" customWidth="1"/>
    <col min="5891" max="5891" width="74.140625" style="307" customWidth="1"/>
    <col min="5892" max="5892" width="12.42578125" style="307" customWidth="1"/>
    <col min="5893" max="5893" width="13.7109375" style="307" customWidth="1"/>
    <col min="5894" max="5894" width="16" style="307" customWidth="1"/>
    <col min="5895" max="5895" width="17" style="307" customWidth="1"/>
    <col min="5896" max="6144" width="8.85546875" style="307"/>
    <col min="6145" max="6145" width="6.5703125" style="307" customWidth="1"/>
    <col min="6146" max="6146" width="11.85546875" style="307" customWidth="1"/>
    <col min="6147" max="6147" width="74.140625" style="307" customWidth="1"/>
    <col min="6148" max="6148" width="12.42578125" style="307" customWidth="1"/>
    <col min="6149" max="6149" width="13.7109375" style="307" customWidth="1"/>
    <col min="6150" max="6150" width="16" style="307" customWidth="1"/>
    <col min="6151" max="6151" width="17" style="307" customWidth="1"/>
    <col min="6152" max="6400" width="8.85546875" style="307"/>
    <col min="6401" max="6401" width="6.5703125" style="307" customWidth="1"/>
    <col min="6402" max="6402" width="11.85546875" style="307" customWidth="1"/>
    <col min="6403" max="6403" width="74.140625" style="307" customWidth="1"/>
    <col min="6404" max="6404" width="12.42578125" style="307" customWidth="1"/>
    <col min="6405" max="6405" width="13.7109375" style="307" customWidth="1"/>
    <col min="6406" max="6406" width="16" style="307" customWidth="1"/>
    <col min="6407" max="6407" width="17" style="307" customWidth="1"/>
    <col min="6408" max="6656" width="8.85546875" style="307"/>
    <col min="6657" max="6657" width="6.5703125" style="307" customWidth="1"/>
    <col min="6658" max="6658" width="11.85546875" style="307" customWidth="1"/>
    <col min="6659" max="6659" width="74.140625" style="307" customWidth="1"/>
    <col min="6660" max="6660" width="12.42578125" style="307" customWidth="1"/>
    <col min="6661" max="6661" width="13.7109375" style="307" customWidth="1"/>
    <col min="6662" max="6662" width="16" style="307" customWidth="1"/>
    <col min="6663" max="6663" width="17" style="307" customWidth="1"/>
    <col min="6664" max="6912" width="8.85546875" style="307"/>
    <col min="6913" max="6913" width="6.5703125" style="307" customWidth="1"/>
    <col min="6914" max="6914" width="11.85546875" style="307" customWidth="1"/>
    <col min="6915" max="6915" width="74.140625" style="307" customWidth="1"/>
    <col min="6916" max="6916" width="12.42578125" style="307" customWidth="1"/>
    <col min="6917" max="6917" width="13.7109375" style="307" customWidth="1"/>
    <col min="6918" max="6918" width="16" style="307" customWidth="1"/>
    <col min="6919" max="6919" width="17" style="307" customWidth="1"/>
    <col min="6920" max="7168" width="8.85546875" style="307"/>
    <col min="7169" max="7169" width="6.5703125" style="307" customWidth="1"/>
    <col min="7170" max="7170" width="11.85546875" style="307" customWidth="1"/>
    <col min="7171" max="7171" width="74.140625" style="307" customWidth="1"/>
    <col min="7172" max="7172" width="12.42578125" style="307" customWidth="1"/>
    <col min="7173" max="7173" width="13.7109375" style="307" customWidth="1"/>
    <col min="7174" max="7174" width="16" style="307" customWidth="1"/>
    <col min="7175" max="7175" width="17" style="307" customWidth="1"/>
    <col min="7176" max="7424" width="8.85546875" style="307"/>
    <col min="7425" max="7425" width="6.5703125" style="307" customWidth="1"/>
    <col min="7426" max="7426" width="11.85546875" style="307" customWidth="1"/>
    <col min="7427" max="7427" width="74.140625" style="307" customWidth="1"/>
    <col min="7428" max="7428" width="12.42578125" style="307" customWidth="1"/>
    <col min="7429" max="7429" width="13.7109375" style="307" customWidth="1"/>
    <col min="7430" max="7430" width="16" style="307" customWidth="1"/>
    <col min="7431" max="7431" width="17" style="307" customWidth="1"/>
    <col min="7432" max="7680" width="8.85546875" style="307"/>
    <col min="7681" max="7681" width="6.5703125" style="307" customWidth="1"/>
    <col min="7682" max="7682" width="11.85546875" style="307" customWidth="1"/>
    <col min="7683" max="7683" width="74.140625" style="307" customWidth="1"/>
    <col min="7684" max="7684" width="12.42578125" style="307" customWidth="1"/>
    <col min="7685" max="7685" width="13.7109375" style="307" customWidth="1"/>
    <col min="7686" max="7686" width="16" style="307" customWidth="1"/>
    <col min="7687" max="7687" width="17" style="307" customWidth="1"/>
    <col min="7688" max="7936" width="8.85546875" style="307"/>
    <col min="7937" max="7937" width="6.5703125" style="307" customWidth="1"/>
    <col min="7938" max="7938" width="11.85546875" style="307" customWidth="1"/>
    <col min="7939" max="7939" width="74.140625" style="307" customWidth="1"/>
    <col min="7940" max="7940" width="12.42578125" style="307" customWidth="1"/>
    <col min="7941" max="7941" width="13.7109375" style="307" customWidth="1"/>
    <col min="7942" max="7942" width="16" style="307" customWidth="1"/>
    <col min="7943" max="7943" width="17" style="307" customWidth="1"/>
    <col min="7944" max="8192" width="8.85546875" style="307"/>
    <col min="8193" max="8193" width="6.5703125" style="307" customWidth="1"/>
    <col min="8194" max="8194" width="11.85546875" style="307" customWidth="1"/>
    <col min="8195" max="8195" width="74.140625" style="307" customWidth="1"/>
    <col min="8196" max="8196" width="12.42578125" style="307" customWidth="1"/>
    <col min="8197" max="8197" width="13.7109375" style="307" customWidth="1"/>
    <col min="8198" max="8198" width="16" style="307" customWidth="1"/>
    <col min="8199" max="8199" width="17" style="307" customWidth="1"/>
    <col min="8200" max="8448" width="8.85546875" style="307"/>
    <col min="8449" max="8449" width="6.5703125" style="307" customWidth="1"/>
    <col min="8450" max="8450" width="11.85546875" style="307" customWidth="1"/>
    <col min="8451" max="8451" width="74.140625" style="307" customWidth="1"/>
    <col min="8452" max="8452" width="12.42578125" style="307" customWidth="1"/>
    <col min="8453" max="8453" width="13.7109375" style="307" customWidth="1"/>
    <col min="8454" max="8454" width="16" style="307" customWidth="1"/>
    <col min="8455" max="8455" width="17" style="307" customWidth="1"/>
    <col min="8456" max="8704" width="8.85546875" style="307"/>
    <col min="8705" max="8705" width="6.5703125" style="307" customWidth="1"/>
    <col min="8706" max="8706" width="11.85546875" style="307" customWidth="1"/>
    <col min="8707" max="8707" width="74.140625" style="307" customWidth="1"/>
    <col min="8708" max="8708" width="12.42578125" style="307" customWidth="1"/>
    <col min="8709" max="8709" width="13.7109375" style="307" customWidth="1"/>
    <col min="8710" max="8710" width="16" style="307" customWidth="1"/>
    <col min="8711" max="8711" width="17" style="307" customWidth="1"/>
    <col min="8712" max="8960" width="8.85546875" style="307"/>
    <col min="8961" max="8961" width="6.5703125" style="307" customWidth="1"/>
    <col min="8962" max="8962" width="11.85546875" style="307" customWidth="1"/>
    <col min="8963" max="8963" width="74.140625" style="307" customWidth="1"/>
    <col min="8964" max="8964" width="12.42578125" style="307" customWidth="1"/>
    <col min="8965" max="8965" width="13.7109375" style="307" customWidth="1"/>
    <col min="8966" max="8966" width="16" style="307" customWidth="1"/>
    <col min="8967" max="8967" width="17" style="307" customWidth="1"/>
    <col min="8968" max="9216" width="8.85546875" style="307"/>
    <col min="9217" max="9217" width="6.5703125" style="307" customWidth="1"/>
    <col min="9218" max="9218" width="11.85546875" style="307" customWidth="1"/>
    <col min="9219" max="9219" width="74.140625" style="307" customWidth="1"/>
    <col min="9220" max="9220" width="12.42578125" style="307" customWidth="1"/>
    <col min="9221" max="9221" width="13.7109375" style="307" customWidth="1"/>
    <col min="9222" max="9222" width="16" style="307" customWidth="1"/>
    <col min="9223" max="9223" width="17" style="307" customWidth="1"/>
    <col min="9224" max="9472" width="8.85546875" style="307"/>
    <col min="9473" max="9473" width="6.5703125" style="307" customWidth="1"/>
    <col min="9474" max="9474" width="11.85546875" style="307" customWidth="1"/>
    <col min="9475" max="9475" width="74.140625" style="307" customWidth="1"/>
    <col min="9476" max="9476" width="12.42578125" style="307" customWidth="1"/>
    <col min="9477" max="9477" width="13.7109375" style="307" customWidth="1"/>
    <col min="9478" max="9478" width="16" style="307" customWidth="1"/>
    <col min="9479" max="9479" width="17" style="307" customWidth="1"/>
    <col min="9480" max="9728" width="8.85546875" style="307"/>
    <col min="9729" max="9729" width="6.5703125" style="307" customWidth="1"/>
    <col min="9730" max="9730" width="11.85546875" style="307" customWidth="1"/>
    <col min="9731" max="9731" width="74.140625" style="307" customWidth="1"/>
    <col min="9732" max="9732" width="12.42578125" style="307" customWidth="1"/>
    <col min="9733" max="9733" width="13.7109375" style="307" customWidth="1"/>
    <col min="9734" max="9734" width="16" style="307" customWidth="1"/>
    <col min="9735" max="9735" width="17" style="307" customWidth="1"/>
    <col min="9736" max="9984" width="8.85546875" style="307"/>
    <col min="9985" max="9985" width="6.5703125" style="307" customWidth="1"/>
    <col min="9986" max="9986" width="11.85546875" style="307" customWidth="1"/>
    <col min="9987" max="9987" width="74.140625" style="307" customWidth="1"/>
    <col min="9988" max="9988" width="12.42578125" style="307" customWidth="1"/>
    <col min="9989" max="9989" width="13.7109375" style="307" customWidth="1"/>
    <col min="9990" max="9990" width="16" style="307" customWidth="1"/>
    <col min="9991" max="9991" width="17" style="307" customWidth="1"/>
    <col min="9992" max="10240" width="8.85546875" style="307"/>
    <col min="10241" max="10241" width="6.5703125" style="307" customWidth="1"/>
    <col min="10242" max="10242" width="11.85546875" style="307" customWidth="1"/>
    <col min="10243" max="10243" width="74.140625" style="307" customWidth="1"/>
    <col min="10244" max="10244" width="12.42578125" style="307" customWidth="1"/>
    <col min="10245" max="10245" width="13.7109375" style="307" customWidth="1"/>
    <col min="10246" max="10246" width="16" style="307" customWidth="1"/>
    <col min="10247" max="10247" width="17" style="307" customWidth="1"/>
    <col min="10248" max="10496" width="8.85546875" style="307"/>
    <col min="10497" max="10497" width="6.5703125" style="307" customWidth="1"/>
    <col min="10498" max="10498" width="11.85546875" style="307" customWidth="1"/>
    <col min="10499" max="10499" width="74.140625" style="307" customWidth="1"/>
    <col min="10500" max="10500" width="12.42578125" style="307" customWidth="1"/>
    <col min="10501" max="10501" width="13.7109375" style="307" customWidth="1"/>
    <col min="10502" max="10502" width="16" style="307" customWidth="1"/>
    <col min="10503" max="10503" width="17" style="307" customWidth="1"/>
    <col min="10504" max="10752" width="8.85546875" style="307"/>
    <col min="10753" max="10753" width="6.5703125" style="307" customWidth="1"/>
    <col min="10754" max="10754" width="11.85546875" style="307" customWidth="1"/>
    <col min="10755" max="10755" width="74.140625" style="307" customWidth="1"/>
    <col min="10756" max="10756" width="12.42578125" style="307" customWidth="1"/>
    <col min="10757" max="10757" width="13.7109375" style="307" customWidth="1"/>
    <col min="10758" max="10758" width="16" style="307" customWidth="1"/>
    <col min="10759" max="10759" width="17" style="307" customWidth="1"/>
    <col min="10760" max="11008" width="8.85546875" style="307"/>
    <col min="11009" max="11009" width="6.5703125" style="307" customWidth="1"/>
    <col min="11010" max="11010" width="11.85546875" style="307" customWidth="1"/>
    <col min="11011" max="11011" width="74.140625" style="307" customWidth="1"/>
    <col min="11012" max="11012" width="12.42578125" style="307" customWidth="1"/>
    <col min="11013" max="11013" width="13.7109375" style="307" customWidth="1"/>
    <col min="11014" max="11014" width="16" style="307" customWidth="1"/>
    <col min="11015" max="11015" width="17" style="307" customWidth="1"/>
    <col min="11016" max="11264" width="8.85546875" style="307"/>
    <col min="11265" max="11265" width="6.5703125" style="307" customWidth="1"/>
    <col min="11266" max="11266" width="11.85546875" style="307" customWidth="1"/>
    <col min="11267" max="11267" width="74.140625" style="307" customWidth="1"/>
    <col min="11268" max="11268" width="12.42578125" style="307" customWidth="1"/>
    <col min="11269" max="11269" width="13.7109375" style="307" customWidth="1"/>
    <col min="11270" max="11270" width="16" style="307" customWidth="1"/>
    <col min="11271" max="11271" width="17" style="307" customWidth="1"/>
    <col min="11272" max="11520" width="8.85546875" style="307"/>
    <col min="11521" max="11521" width="6.5703125" style="307" customWidth="1"/>
    <col min="11522" max="11522" width="11.85546875" style="307" customWidth="1"/>
    <col min="11523" max="11523" width="74.140625" style="307" customWidth="1"/>
    <col min="11524" max="11524" width="12.42578125" style="307" customWidth="1"/>
    <col min="11525" max="11525" width="13.7109375" style="307" customWidth="1"/>
    <col min="11526" max="11526" width="16" style="307" customWidth="1"/>
    <col min="11527" max="11527" width="17" style="307" customWidth="1"/>
    <col min="11528" max="11776" width="8.85546875" style="307"/>
    <col min="11777" max="11777" width="6.5703125" style="307" customWidth="1"/>
    <col min="11778" max="11778" width="11.85546875" style="307" customWidth="1"/>
    <col min="11779" max="11779" width="74.140625" style="307" customWidth="1"/>
    <col min="11780" max="11780" width="12.42578125" style="307" customWidth="1"/>
    <col min="11781" max="11781" width="13.7109375" style="307" customWidth="1"/>
    <col min="11782" max="11782" width="16" style="307" customWidth="1"/>
    <col min="11783" max="11783" width="17" style="307" customWidth="1"/>
    <col min="11784" max="12032" width="8.85546875" style="307"/>
    <col min="12033" max="12033" width="6.5703125" style="307" customWidth="1"/>
    <col min="12034" max="12034" width="11.85546875" style="307" customWidth="1"/>
    <col min="12035" max="12035" width="74.140625" style="307" customWidth="1"/>
    <col min="12036" max="12036" width="12.42578125" style="307" customWidth="1"/>
    <col min="12037" max="12037" width="13.7109375" style="307" customWidth="1"/>
    <col min="12038" max="12038" width="16" style="307" customWidth="1"/>
    <col min="12039" max="12039" width="17" style="307" customWidth="1"/>
    <col min="12040" max="12288" width="8.85546875" style="307"/>
    <col min="12289" max="12289" width="6.5703125" style="307" customWidth="1"/>
    <col min="12290" max="12290" width="11.85546875" style="307" customWidth="1"/>
    <col min="12291" max="12291" width="74.140625" style="307" customWidth="1"/>
    <col min="12292" max="12292" width="12.42578125" style="307" customWidth="1"/>
    <col min="12293" max="12293" width="13.7109375" style="307" customWidth="1"/>
    <col min="12294" max="12294" width="16" style="307" customWidth="1"/>
    <col min="12295" max="12295" width="17" style="307" customWidth="1"/>
    <col min="12296" max="12544" width="8.85546875" style="307"/>
    <col min="12545" max="12545" width="6.5703125" style="307" customWidth="1"/>
    <col min="12546" max="12546" width="11.85546875" style="307" customWidth="1"/>
    <col min="12547" max="12547" width="74.140625" style="307" customWidth="1"/>
    <col min="12548" max="12548" width="12.42578125" style="307" customWidth="1"/>
    <col min="12549" max="12549" width="13.7109375" style="307" customWidth="1"/>
    <col min="12550" max="12550" width="16" style="307" customWidth="1"/>
    <col min="12551" max="12551" width="17" style="307" customWidth="1"/>
    <col min="12552" max="12800" width="8.85546875" style="307"/>
    <col min="12801" max="12801" width="6.5703125" style="307" customWidth="1"/>
    <col min="12802" max="12802" width="11.85546875" style="307" customWidth="1"/>
    <col min="12803" max="12803" width="74.140625" style="307" customWidth="1"/>
    <col min="12804" max="12804" width="12.42578125" style="307" customWidth="1"/>
    <col min="12805" max="12805" width="13.7109375" style="307" customWidth="1"/>
    <col min="12806" max="12806" width="16" style="307" customWidth="1"/>
    <col min="12807" max="12807" width="17" style="307" customWidth="1"/>
    <col min="12808" max="13056" width="8.85546875" style="307"/>
    <col min="13057" max="13057" width="6.5703125" style="307" customWidth="1"/>
    <col min="13058" max="13058" width="11.85546875" style="307" customWidth="1"/>
    <col min="13059" max="13059" width="74.140625" style="307" customWidth="1"/>
    <col min="13060" max="13060" width="12.42578125" style="307" customWidth="1"/>
    <col min="13061" max="13061" width="13.7109375" style="307" customWidth="1"/>
    <col min="13062" max="13062" width="16" style="307" customWidth="1"/>
    <col min="13063" max="13063" width="17" style="307" customWidth="1"/>
    <col min="13064" max="13312" width="8.85546875" style="307"/>
    <col min="13313" max="13313" width="6.5703125" style="307" customWidth="1"/>
    <col min="13314" max="13314" width="11.85546875" style="307" customWidth="1"/>
    <col min="13315" max="13315" width="74.140625" style="307" customWidth="1"/>
    <col min="13316" max="13316" width="12.42578125" style="307" customWidth="1"/>
    <col min="13317" max="13317" width="13.7109375" style="307" customWidth="1"/>
    <col min="13318" max="13318" width="16" style="307" customWidth="1"/>
    <col min="13319" max="13319" width="17" style="307" customWidth="1"/>
    <col min="13320" max="13568" width="8.85546875" style="307"/>
    <col min="13569" max="13569" width="6.5703125" style="307" customWidth="1"/>
    <col min="13570" max="13570" width="11.85546875" style="307" customWidth="1"/>
    <col min="13571" max="13571" width="74.140625" style="307" customWidth="1"/>
    <col min="13572" max="13572" width="12.42578125" style="307" customWidth="1"/>
    <col min="13573" max="13573" width="13.7109375" style="307" customWidth="1"/>
    <col min="13574" max="13574" width="16" style="307" customWidth="1"/>
    <col min="13575" max="13575" width="17" style="307" customWidth="1"/>
    <col min="13576" max="13824" width="8.85546875" style="307"/>
    <col min="13825" max="13825" width="6.5703125" style="307" customWidth="1"/>
    <col min="13826" max="13826" width="11.85546875" style="307" customWidth="1"/>
    <col min="13827" max="13827" width="74.140625" style="307" customWidth="1"/>
    <col min="13828" max="13828" width="12.42578125" style="307" customWidth="1"/>
    <col min="13829" max="13829" width="13.7109375" style="307" customWidth="1"/>
    <col min="13830" max="13830" width="16" style="307" customWidth="1"/>
    <col min="13831" max="13831" width="17" style="307" customWidth="1"/>
    <col min="13832" max="14080" width="8.85546875" style="307"/>
    <col min="14081" max="14081" width="6.5703125" style="307" customWidth="1"/>
    <col min="14082" max="14082" width="11.85546875" style="307" customWidth="1"/>
    <col min="14083" max="14083" width="74.140625" style="307" customWidth="1"/>
    <col min="14084" max="14084" width="12.42578125" style="307" customWidth="1"/>
    <col min="14085" max="14085" width="13.7109375" style="307" customWidth="1"/>
    <col min="14086" max="14086" width="16" style="307" customWidth="1"/>
    <col min="14087" max="14087" width="17" style="307" customWidth="1"/>
    <col min="14088" max="14336" width="8.85546875" style="307"/>
    <col min="14337" max="14337" width="6.5703125" style="307" customWidth="1"/>
    <col min="14338" max="14338" width="11.85546875" style="307" customWidth="1"/>
    <col min="14339" max="14339" width="74.140625" style="307" customWidth="1"/>
    <col min="14340" max="14340" width="12.42578125" style="307" customWidth="1"/>
    <col min="14341" max="14341" width="13.7109375" style="307" customWidth="1"/>
    <col min="14342" max="14342" width="16" style="307" customWidth="1"/>
    <col min="14343" max="14343" width="17" style="307" customWidth="1"/>
    <col min="14344" max="14592" width="8.85546875" style="307"/>
    <col min="14593" max="14593" width="6.5703125" style="307" customWidth="1"/>
    <col min="14594" max="14594" width="11.85546875" style="307" customWidth="1"/>
    <col min="14595" max="14595" width="74.140625" style="307" customWidth="1"/>
    <col min="14596" max="14596" width="12.42578125" style="307" customWidth="1"/>
    <col min="14597" max="14597" width="13.7109375" style="307" customWidth="1"/>
    <col min="14598" max="14598" width="16" style="307" customWidth="1"/>
    <col min="14599" max="14599" width="17" style="307" customWidth="1"/>
    <col min="14600" max="14848" width="8.85546875" style="307"/>
    <col min="14849" max="14849" width="6.5703125" style="307" customWidth="1"/>
    <col min="14850" max="14850" width="11.85546875" style="307" customWidth="1"/>
    <col min="14851" max="14851" width="74.140625" style="307" customWidth="1"/>
    <col min="14852" max="14852" width="12.42578125" style="307" customWidth="1"/>
    <col min="14853" max="14853" width="13.7109375" style="307" customWidth="1"/>
    <col min="14854" max="14854" width="16" style="307" customWidth="1"/>
    <col min="14855" max="14855" width="17" style="307" customWidth="1"/>
    <col min="14856" max="15104" width="8.85546875" style="307"/>
    <col min="15105" max="15105" width="6.5703125" style="307" customWidth="1"/>
    <col min="15106" max="15106" width="11.85546875" style="307" customWidth="1"/>
    <col min="15107" max="15107" width="74.140625" style="307" customWidth="1"/>
    <col min="15108" max="15108" width="12.42578125" style="307" customWidth="1"/>
    <col min="15109" max="15109" width="13.7109375" style="307" customWidth="1"/>
    <col min="15110" max="15110" width="16" style="307" customWidth="1"/>
    <col min="15111" max="15111" width="17" style="307" customWidth="1"/>
    <col min="15112" max="15360" width="8.85546875" style="307"/>
    <col min="15361" max="15361" width="6.5703125" style="307" customWidth="1"/>
    <col min="15362" max="15362" width="11.85546875" style="307" customWidth="1"/>
    <col min="15363" max="15363" width="74.140625" style="307" customWidth="1"/>
    <col min="15364" max="15364" width="12.42578125" style="307" customWidth="1"/>
    <col min="15365" max="15365" width="13.7109375" style="307" customWidth="1"/>
    <col min="15366" max="15366" width="16" style="307" customWidth="1"/>
    <col min="15367" max="15367" width="17" style="307" customWidth="1"/>
    <col min="15368" max="15616" width="8.85546875" style="307"/>
    <col min="15617" max="15617" width="6.5703125" style="307" customWidth="1"/>
    <col min="15618" max="15618" width="11.85546875" style="307" customWidth="1"/>
    <col min="15619" max="15619" width="74.140625" style="307" customWidth="1"/>
    <col min="15620" max="15620" width="12.42578125" style="307" customWidth="1"/>
    <col min="15621" max="15621" width="13.7109375" style="307" customWidth="1"/>
    <col min="15622" max="15622" width="16" style="307" customWidth="1"/>
    <col min="15623" max="15623" width="17" style="307" customWidth="1"/>
    <col min="15624" max="15872" width="8.85546875" style="307"/>
    <col min="15873" max="15873" width="6.5703125" style="307" customWidth="1"/>
    <col min="15874" max="15874" width="11.85546875" style="307" customWidth="1"/>
    <col min="15875" max="15875" width="74.140625" style="307" customWidth="1"/>
    <col min="15876" max="15876" width="12.42578125" style="307" customWidth="1"/>
    <col min="15877" max="15877" width="13.7109375" style="307" customWidth="1"/>
    <col min="15878" max="15878" width="16" style="307" customWidth="1"/>
    <col min="15879" max="15879" width="17" style="307" customWidth="1"/>
    <col min="15880" max="16128" width="8.85546875" style="307"/>
    <col min="16129" max="16129" width="6.5703125" style="307" customWidth="1"/>
    <col min="16130" max="16130" width="11.85546875" style="307" customWidth="1"/>
    <col min="16131" max="16131" width="74.140625" style="307" customWidth="1"/>
    <col min="16132" max="16132" width="12.42578125" style="307" customWidth="1"/>
    <col min="16133" max="16133" width="13.7109375" style="307" customWidth="1"/>
    <col min="16134" max="16134" width="16" style="307" customWidth="1"/>
    <col min="16135" max="16135" width="17" style="307" customWidth="1"/>
    <col min="16136" max="16384" width="8.85546875" style="307"/>
  </cols>
  <sheetData>
    <row r="1" spans="1:7" s="225" customFormat="1" ht="15" customHeight="1">
      <c r="A1" s="180"/>
      <c r="B1" s="180"/>
      <c r="C1" s="180"/>
      <c r="D1" s="180"/>
      <c r="E1" s="180"/>
      <c r="F1" s="224"/>
      <c r="G1" s="180"/>
    </row>
    <row r="2" spans="1:7" s="225" customFormat="1" ht="15" customHeight="1">
      <c r="A2" s="180"/>
      <c r="B2" s="180"/>
      <c r="C2" s="228" t="s">
        <v>184</v>
      </c>
      <c r="D2" s="226"/>
      <c r="E2" s="180"/>
      <c r="F2" s="227"/>
      <c r="G2" s="180"/>
    </row>
    <row r="3" spans="1:7" s="225" customFormat="1" ht="16.5" customHeight="1">
      <c r="A3" s="180"/>
      <c r="B3" s="180"/>
      <c r="C3" s="228" t="s">
        <v>345</v>
      </c>
      <c r="D3" s="226"/>
      <c r="E3" s="180"/>
      <c r="F3" s="227"/>
      <c r="G3" s="180"/>
    </row>
    <row r="4" spans="1:7" s="225" customFormat="1" ht="15" customHeight="1">
      <c r="A4" s="180"/>
      <c r="B4" s="180"/>
      <c r="C4" s="180"/>
      <c r="D4" s="180"/>
      <c r="E4" s="180"/>
      <c r="F4" s="227"/>
      <c r="G4" s="180"/>
    </row>
    <row r="5" spans="1:7" s="225" customFormat="1" ht="15.75">
      <c r="A5" s="180"/>
      <c r="B5" s="180"/>
      <c r="C5" s="228" t="s">
        <v>273</v>
      </c>
      <c r="D5" s="228"/>
      <c r="E5" s="231"/>
      <c r="F5" s="227"/>
      <c r="G5" s="180"/>
    </row>
    <row r="6" spans="1:7" s="225" customFormat="1">
      <c r="A6" s="231"/>
      <c r="B6" s="231"/>
      <c r="C6" s="309"/>
      <c r="D6" s="180"/>
      <c r="E6" s="180"/>
      <c r="F6" s="230"/>
      <c r="G6" s="232"/>
    </row>
    <row r="7" spans="1:7" s="225" customFormat="1" ht="13.9" customHeight="1">
      <c r="A7" s="494" t="s">
        <v>0</v>
      </c>
      <c r="B7" s="497" t="s">
        <v>187</v>
      </c>
      <c r="C7" s="234"/>
      <c r="D7" s="497" t="s">
        <v>6</v>
      </c>
      <c r="E7" s="497" t="s">
        <v>7</v>
      </c>
      <c r="F7" s="500" t="s">
        <v>188</v>
      </c>
      <c r="G7" s="235"/>
    </row>
    <row r="8" spans="1:7" s="225" customFormat="1" ht="12.75" customHeight="1">
      <c r="A8" s="495"/>
      <c r="B8" s="498"/>
      <c r="C8" s="236" t="s">
        <v>5</v>
      </c>
      <c r="D8" s="498"/>
      <c r="E8" s="498"/>
      <c r="F8" s="501"/>
      <c r="G8" s="237"/>
    </row>
    <row r="9" spans="1:7" s="225" customFormat="1" ht="15" customHeight="1">
      <c r="A9" s="495"/>
      <c r="B9" s="498"/>
      <c r="C9" s="236"/>
      <c r="D9" s="498"/>
      <c r="E9" s="498"/>
      <c r="F9" s="501"/>
      <c r="G9" s="237" t="s">
        <v>189</v>
      </c>
    </row>
    <row r="10" spans="1:7" s="225" customFormat="1" ht="28.5" customHeight="1">
      <c r="A10" s="496"/>
      <c r="B10" s="499"/>
      <c r="C10" s="238"/>
      <c r="D10" s="499"/>
      <c r="E10" s="499"/>
      <c r="F10" s="502"/>
      <c r="G10" s="239" t="s">
        <v>190</v>
      </c>
    </row>
    <row r="11" spans="1:7" s="225" customFormat="1" ht="18" customHeight="1">
      <c r="A11" s="240">
        <v>1</v>
      </c>
      <c r="B11" s="240">
        <v>2</v>
      </c>
      <c r="C11" s="240">
        <v>3</v>
      </c>
      <c r="D11" s="240">
        <v>4</v>
      </c>
      <c r="E11" s="241">
        <v>5</v>
      </c>
      <c r="F11" s="242">
        <v>6</v>
      </c>
      <c r="G11" s="242">
        <v>7</v>
      </c>
    </row>
    <row r="12" spans="1:7" s="225" customFormat="1" ht="18" customHeight="1">
      <c r="A12" s="240"/>
      <c r="B12" s="240"/>
      <c r="C12" s="310" t="s">
        <v>274</v>
      </c>
      <c r="D12" s="240"/>
      <c r="E12" s="241"/>
      <c r="F12" s="242"/>
      <c r="G12" s="242"/>
    </row>
    <row r="13" spans="1:7" s="225" customFormat="1" ht="18" customHeight="1">
      <c r="A13" s="240"/>
      <c r="B13" s="311"/>
      <c r="C13" s="312" t="s">
        <v>192</v>
      </c>
      <c r="D13" s="240"/>
      <c r="E13" s="241"/>
      <c r="F13" s="242"/>
      <c r="G13" s="242"/>
    </row>
    <row r="14" spans="1:7" s="225" customFormat="1" ht="21.75" customHeight="1">
      <c r="A14" s="253">
        <v>1</v>
      </c>
      <c r="B14" s="313"/>
      <c r="C14" s="314" t="s">
        <v>275</v>
      </c>
      <c r="D14" s="315" t="s">
        <v>20</v>
      </c>
      <c r="E14" s="316">
        <v>2.4</v>
      </c>
      <c r="F14" s="249"/>
      <c r="G14" s="250"/>
    </row>
    <row r="15" spans="1:7" s="225" customFormat="1" ht="21.75" customHeight="1">
      <c r="A15" s="253">
        <f>A14+1</f>
        <v>2</v>
      </c>
      <c r="B15" s="313"/>
      <c r="C15" s="317" t="s">
        <v>276</v>
      </c>
      <c r="D15" s="315" t="s">
        <v>20</v>
      </c>
      <c r="E15" s="316">
        <v>34</v>
      </c>
      <c r="F15" s="249"/>
      <c r="G15" s="250"/>
    </row>
    <row r="16" spans="1:7" s="225" customFormat="1" ht="21.75" customHeight="1">
      <c r="A16" s="253">
        <f>A15+1</f>
        <v>3</v>
      </c>
      <c r="B16" s="318"/>
      <c r="C16" s="317" t="s">
        <v>277</v>
      </c>
      <c r="D16" s="315" t="s">
        <v>20</v>
      </c>
      <c r="E16" s="316">
        <v>17</v>
      </c>
      <c r="F16" s="249"/>
      <c r="G16" s="250"/>
    </row>
    <row r="17" spans="1:7" s="225" customFormat="1" ht="18" customHeight="1">
      <c r="A17" s="253">
        <f>A16+1</f>
        <v>4</v>
      </c>
      <c r="B17" s="319"/>
      <c r="C17" s="320" t="s">
        <v>195</v>
      </c>
      <c r="D17" s="321" t="s">
        <v>106</v>
      </c>
      <c r="E17" s="322">
        <v>8</v>
      </c>
      <c r="F17" s="249"/>
      <c r="G17" s="250"/>
    </row>
    <row r="18" spans="1:7" s="225" customFormat="1" ht="18" customHeight="1">
      <c r="A18" s="253"/>
      <c r="B18" s="323"/>
      <c r="C18" s="324" t="s">
        <v>278</v>
      </c>
      <c r="D18" s="321"/>
      <c r="E18" s="321"/>
      <c r="F18" s="249"/>
      <c r="G18" s="250"/>
    </row>
    <row r="19" spans="1:7" s="225" customFormat="1" ht="15.95" customHeight="1">
      <c r="A19" s="253"/>
      <c r="B19" s="325"/>
      <c r="C19" s="326" t="s">
        <v>279</v>
      </c>
      <c r="D19" s="321"/>
      <c r="E19" s="321"/>
      <c r="F19" s="249"/>
      <c r="G19" s="250"/>
    </row>
    <row r="20" spans="1:7" s="225" customFormat="1" ht="15.95" customHeight="1">
      <c r="A20" s="253"/>
      <c r="B20" s="318"/>
      <c r="C20" s="327" t="s">
        <v>280</v>
      </c>
      <c r="D20" s="321"/>
      <c r="E20" s="321"/>
      <c r="F20" s="249"/>
      <c r="G20" s="250"/>
    </row>
    <row r="21" spans="1:7" s="225" customFormat="1" ht="15.95" customHeight="1">
      <c r="A21" s="253"/>
      <c r="B21" s="318"/>
      <c r="C21" s="328" t="s">
        <v>281</v>
      </c>
      <c r="D21" s="321"/>
      <c r="E21" s="321"/>
      <c r="F21" s="249"/>
      <c r="G21" s="250"/>
    </row>
    <row r="22" spans="1:7" s="225" customFormat="1" ht="15.95" customHeight="1">
      <c r="A22" s="253">
        <f>A17+1</f>
        <v>5</v>
      </c>
      <c r="B22" s="318"/>
      <c r="C22" s="263" t="s">
        <v>282</v>
      </c>
      <c r="D22" s="270" t="s">
        <v>20</v>
      </c>
      <c r="E22" s="329">
        <v>33</v>
      </c>
      <c r="F22" s="249"/>
      <c r="G22" s="250"/>
    </row>
    <row r="23" spans="1:7" s="225" customFormat="1" ht="15.95" customHeight="1">
      <c r="A23" s="253">
        <f t="shared" ref="A23:A29" si="0">A22+1</f>
        <v>6</v>
      </c>
      <c r="B23" s="318"/>
      <c r="C23" s="263" t="s">
        <v>283</v>
      </c>
      <c r="D23" s="270" t="s">
        <v>116</v>
      </c>
      <c r="E23" s="329">
        <v>2</v>
      </c>
      <c r="F23" s="249"/>
      <c r="G23" s="250"/>
    </row>
    <row r="24" spans="1:7" s="225" customFormat="1" ht="15.95" customHeight="1">
      <c r="A24" s="253">
        <f t="shared" si="0"/>
        <v>7</v>
      </c>
      <c r="B24" s="318"/>
      <c r="C24" s="263" t="s">
        <v>284</v>
      </c>
      <c r="D24" s="270" t="s">
        <v>116</v>
      </c>
      <c r="E24" s="329">
        <v>2</v>
      </c>
      <c r="F24" s="249"/>
      <c r="G24" s="250"/>
    </row>
    <row r="25" spans="1:7" s="225" customFormat="1" ht="15.95" customHeight="1">
      <c r="A25" s="253">
        <f t="shared" si="0"/>
        <v>8</v>
      </c>
      <c r="B25" s="318"/>
      <c r="C25" s="263" t="s">
        <v>285</v>
      </c>
      <c r="D25" s="270" t="s">
        <v>116</v>
      </c>
      <c r="E25" s="329">
        <v>2</v>
      </c>
      <c r="F25" s="249"/>
      <c r="G25" s="250"/>
    </row>
    <row r="26" spans="1:7" s="225" customFormat="1" ht="15.95" customHeight="1">
      <c r="A26" s="253">
        <f t="shared" si="0"/>
        <v>9</v>
      </c>
      <c r="B26" s="318"/>
      <c r="C26" s="330" t="s">
        <v>286</v>
      </c>
      <c r="D26" s="331" t="s">
        <v>117</v>
      </c>
      <c r="E26" s="331">
        <v>16</v>
      </c>
      <c r="F26" s="249"/>
      <c r="G26" s="250"/>
    </row>
    <row r="27" spans="1:7" s="225" customFormat="1" ht="15.95" customHeight="1">
      <c r="A27" s="253">
        <f t="shared" si="0"/>
        <v>10</v>
      </c>
      <c r="B27" s="318"/>
      <c r="C27" s="263" t="s">
        <v>287</v>
      </c>
      <c r="D27" s="270" t="s">
        <v>115</v>
      </c>
      <c r="E27" s="329">
        <v>1</v>
      </c>
      <c r="F27" s="249"/>
      <c r="G27" s="250"/>
    </row>
    <row r="28" spans="1:7" s="225" customFormat="1" ht="15.95" customHeight="1">
      <c r="A28" s="253">
        <f t="shared" si="0"/>
        <v>11</v>
      </c>
      <c r="B28" s="318"/>
      <c r="C28" s="263" t="s">
        <v>288</v>
      </c>
      <c r="D28" s="270" t="s">
        <v>48</v>
      </c>
      <c r="E28" s="329">
        <v>16</v>
      </c>
      <c r="F28" s="249"/>
      <c r="G28" s="250"/>
    </row>
    <row r="29" spans="1:7" s="225" customFormat="1" ht="15.95" customHeight="1">
      <c r="A29" s="253">
        <f t="shared" si="0"/>
        <v>12</v>
      </c>
      <c r="B29" s="318"/>
      <c r="C29" s="263" t="s">
        <v>289</v>
      </c>
      <c r="D29" s="270" t="s">
        <v>20</v>
      </c>
      <c r="E29" s="329">
        <v>40</v>
      </c>
      <c r="F29" s="249"/>
      <c r="G29" s="250"/>
    </row>
    <row r="30" spans="1:7" s="225" customFormat="1" ht="15.95" customHeight="1">
      <c r="A30" s="253"/>
      <c r="B30" s="318"/>
      <c r="C30" s="328" t="s">
        <v>290</v>
      </c>
      <c r="D30" s="270"/>
      <c r="E30" s="329"/>
      <c r="F30" s="249"/>
      <c r="G30" s="250"/>
    </row>
    <row r="31" spans="1:7" s="225" customFormat="1" ht="15.95" customHeight="1">
      <c r="A31" s="253">
        <f>A29+1</f>
        <v>13</v>
      </c>
      <c r="B31" s="318"/>
      <c r="C31" s="263" t="s">
        <v>291</v>
      </c>
      <c r="D31" s="270" t="s">
        <v>20</v>
      </c>
      <c r="E31" s="329">
        <v>2</v>
      </c>
      <c r="F31" s="249"/>
      <c r="G31" s="250"/>
    </row>
    <row r="32" spans="1:7" s="225" customFormat="1" ht="15.95" customHeight="1">
      <c r="A32" s="253">
        <f>A31+1</f>
        <v>14</v>
      </c>
      <c r="B32" s="332"/>
      <c r="C32" s="333" t="s">
        <v>292</v>
      </c>
      <c r="D32" s="334" t="s">
        <v>116</v>
      </c>
      <c r="E32" s="329">
        <v>2</v>
      </c>
      <c r="F32" s="249"/>
      <c r="G32" s="250"/>
    </row>
    <row r="33" spans="1:7" s="225" customFormat="1" ht="15.95" customHeight="1">
      <c r="A33" s="253"/>
      <c r="B33" s="332"/>
      <c r="C33" s="335" t="s">
        <v>293</v>
      </c>
      <c r="D33" s="334"/>
      <c r="E33" s="329"/>
      <c r="F33" s="249"/>
      <c r="G33" s="250"/>
    </row>
    <row r="34" spans="1:7" s="225" customFormat="1" ht="31.5" customHeight="1">
      <c r="A34" s="253">
        <f>A32+1</f>
        <v>15</v>
      </c>
      <c r="B34" s="332"/>
      <c r="C34" s="336" t="s">
        <v>294</v>
      </c>
      <c r="D34" s="315" t="s">
        <v>295</v>
      </c>
      <c r="E34" s="329">
        <v>0.3</v>
      </c>
      <c r="F34" s="249"/>
      <c r="G34" s="250"/>
    </row>
    <row r="35" spans="1:7" s="225" customFormat="1" ht="17.25" customHeight="1">
      <c r="A35" s="253">
        <f t="shared" ref="A35:A68" si="1">A34+1</f>
        <v>16</v>
      </c>
      <c r="B35" s="332"/>
      <c r="C35" s="333" t="s">
        <v>296</v>
      </c>
      <c r="D35" s="334" t="s">
        <v>20</v>
      </c>
      <c r="E35" s="329">
        <v>3.3</v>
      </c>
      <c r="F35" s="249"/>
      <c r="G35" s="250"/>
    </row>
    <row r="36" spans="1:7" s="225" customFormat="1" ht="15.95" customHeight="1">
      <c r="A36" s="253"/>
      <c r="B36" s="332"/>
      <c r="C36" s="335" t="s">
        <v>297</v>
      </c>
      <c r="D36" s="322"/>
      <c r="E36" s="322"/>
      <c r="F36" s="249"/>
      <c r="G36" s="250"/>
    </row>
    <row r="37" spans="1:7" s="225" customFormat="1" ht="15.95" customHeight="1">
      <c r="A37" s="253">
        <f>A35+1</f>
        <v>17</v>
      </c>
      <c r="B37" s="332"/>
      <c r="C37" s="333" t="s">
        <v>298</v>
      </c>
      <c r="D37" s="334" t="s">
        <v>116</v>
      </c>
      <c r="E37" s="329">
        <v>4</v>
      </c>
      <c r="F37" s="249"/>
      <c r="G37" s="250"/>
    </row>
    <row r="38" spans="1:7" s="225" customFormat="1" ht="15.95" customHeight="1">
      <c r="A38" s="257">
        <f t="shared" si="1"/>
        <v>18</v>
      </c>
      <c r="B38" s="332"/>
      <c r="C38" s="333" t="s">
        <v>299</v>
      </c>
      <c r="D38" s="334" t="s">
        <v>115</v>
      </c>
      <c r="E38" s="329">
        <v>1</v>
      </c>
      <c r="F38" s="249"/>
      <c r="G38" s="250"/>
    </row>
    <row r="39" spans="1:7" s="225" customFormat="1" ht="15.95" customHeight="1">
      <c r="A39" s="257">
        <f t="shared" si="1"/>
        <v>19</v>
      </c>
      <c r="B39" s="332"/>
      <c r="C39" s="333" t="s">
        <v>300</v>
      </c>
      <c r="D39" s="322" t="s">
        <v>301</v>
      </c>
      <c r="E39" s="329">
        <v>0.05</v>
      </c>
      <c r="F39" s="249"/>
      <c r="G39" s="250"/>
    </row>
    <row r="40" spans="1:7" s="225" customFormat="1" ht="15.95" customHeight="1">
      <c r="A40" s="257"/>
      <c r="B40" s="332"/>
      <c r="C40" s="337" t="s">
        <v>302</v>
      </c>
      <c r="D40" s="338"/>
      <c r="E40" s="338"/>
      <c r="F40" s="249"/>
      <c r="G40" s="250"/>
    </row>
    <row r="41" spans="1:7" s="225" customFormat="1" ht="25.5" customHeight="1">
      <c r="A41" s="257">
        <f>A39+1</f>
        <v>20</v>
      </c>
      <c r="B41" s="332"/>
      <c r="C41" s="333" t="s">
        <v>303</v>
      </c>
      <c r="D41" s="334" t="s">
        <v>20</v>
      </c>
      <c r="E41" s="329">
        <v>33</v>
      </c>
      <c r="F41" s="339"/>
      <c r="G41" s="250"/>
    </row>
    <row r="42" spans="1:7" s="225" customFormat="1" ht="17.25" customHeight="1">
      <c r="A42" s="257">
        <f t="shared" si="1"/>
        <v>21</v>
      </c>
      <c r="B42" s="318"/>
      <c r="C42" s="333" t="s">
        <v>304</v>
      </c>
      <c r="D42" s="334" t="s">
        <v>116</v>
      </c>
      <c r="E42" s="329">
        <v>2</v>
      </c>
      <c r="F42" s="339"/>
      <c r="G42" s="250"/>
    </row>
    <row r="43" spans="1:7" s="225" customFormat="1" ht="18" customHeight="1">
      <c r="A43" s="257">
        <f t="shared" si="1"/>
        <v>22</v>
      </c>
      <c r="B43" s="318"/>
      <c r="C43" s="333" t="s">
        <v>305</v>
      </c>
      <c r="D43" s="334" t="s">
        <v>116</v>
      </c>
      <c r="E43" s="329">
        <v>2</v>
      </c>
      <c r="F43" s="339"/>
      <c r="G43" s="250"/>
    </row>
    <row r="44" spans="1:7" s="225" customFormat="1" ht="39.75" customHeight="1">
      <c r="A44" s="257">
        <f t="shared" si="1"/>
        <v>23</v>
      </c>
      <c r="B44" s="318"/>
      <c r="C44" s="340" t="s">
        <v>306</v>
      </c>
      <c r="D44" s="334" t="s">
        <v>116</v>
      </c>
      <c r="E44" s="329">
        <v>2</v>
      </c>
      <c r="F44" s="339"/>
      <c r="G44" s="250"/>
    </row>
    <row r="45" spans="1:7" s="225" customFormat="1" ht="15.95" customHeight="1">
      <c r="A45" s="257">
        <f t="shared" si="1"/>
        <v>24</v>
      </c>
      <c r="B45" s="318"/>
      <c r="C45" s="333" t="s">
        <v>307</v>
      </c>
      <c r="D45" s="334" t="s">
        <v>116</v>
      </c>
      <c r="E45" s="329">
        <v>4</v>
      </c>
      <c r="F45" s="339"/>
      <c r="G45" s="250"/>
    </row>
    <row r="46" spans="1:7" s="225" customFormat="1" ht="15.95" customHeight="1">
      <c r="A46" s="257">
        <f t="shared" si="1"/>
        <v>25</v>
      </c>
      <c r="B46" s="318"/>
      <c r="C46" s="333" t="s">
        <v>308</v>
      </c>
      <c r="D46" s="334" t="s">
        <v>116</v>
      </c>
      <c r="E46" s="329">
        <v>12</v>
      </c>
      <c r="F46" s="339"/>
      <c r="G46" s="250"/>
    </row>
    <row r="47" spans="1:7" s="225" customFormat="1" ht="15.95" customHeight="1">
      <c r="A47" s="257">
        <f t="shared" si="1"/>
        <v>26</v>
      </c>
      <c r="B47" s="318"/>
      <c r="C47" s="263" t="s">
        <v>309</v>
      </c>
      <c r="D47" s="334" t="s">
        <v>116</v>
      </c>
      <c r="E47" s="329">
        <v>2</v>
      </c>
      <c r="F47" s="339"/>
      <c r="G47" s="250"/>
    </row>
    <row r="48" spans="1:7" s="225" customFormat="1" ht="15.95" customHeight="1">
      <c r="A48" s="257">
        <f t="shared" si="1"/>
        <v>27</v>
      </c>
      <c r="B48" s="318"/>
      <c r="C48" s="263" t="s">
        <v>310</v>
      </c>
      <c r="D48" s="334" t="s">
        <v>116</v>
      </c>
      <c r="E48" s="329">
        <v>2</v>
      </c>
      <c r="F48" s="339"/>
      <c r="G48" s="250"/>
    </row>
    <row r="49" spans="1:7" s="225" customFormat="1" ht="15.95" customHeight="1">
      <c r="A49" s="257">
        <f t="shared" si="1"/>
        <v>28</v>
      </c>
      <c r="B49" s="318"/>
      <c r="C49" s="263" t="s">
        <v>311</v>
      </c>
      <c r="D49" s="334" t="s">
        <v>20</v>
      </c>
      <c r="E49" s="329">
        <v>36</v>
      </c>
      <c r="F49" s="339"/>
      <c r="G49" s="250"/>
    </row>
    <row r="50" spans="1:7" s="225" customFormat="1" ht="15.95" customHeight="1">
      <c r="A50" s="257">
        <f t="shared" si="1"/>
        <v>29</v>
      </c>
      <c r="B50" s="318"/>
      <c r="C50" s="263" t="s">
        <v>312</v>
      </c>
      <c r="D50" s="334" t="s">
        <v>115</v>
      </c>
      <c r="E50" s="329">
        <v>1</v>
      </c>
      <c r="F50" s="339"/>
      <c r="G50" s="250"/>
    </row>
    <row r="51" spans="1:7" s="225" customFormat="1" ht="15.95" customHeight="1">
      <c r="A51" s="257">
        <f t="shared" si="1"/>
        <v>30</v>
      </c>
      <c r="B51" s="318"/>
      <c r="C51" s="263" t="s">
        <v>313</v>
      </c>
      <c r="D51" s="334" t="s">
        <v>116</v>
      </c>
      <c r="E51" s="329">
        <v>1</v>
      </c>
      <c r="F51" s="339"/>
      <c r="G51" s="250"/>
    </row>
    <row r="52" spans="1:7" s="225" customFormat="1" ht="15.95" customHeight="1">
      <c r="A52" s="257">
        <f t="shared" si="1"/>
        <v>31</v>
      </c>
      <c r="B52" s="318"/>
      <c r="C52" s="263" t="s">
        <v>314</v>
      </c>
      <c r="D52" s="334" t="s">
        <v>20</v>
      </c>
      <c r="E52" s="329">
        <v>4</v>
      </c>
      <c r="F52" s="339"/>
      <c r="G52" s="250"/>
    </row>
    <row r="53" spans="1:7" s="225" customFormat="1" ht="15.95" customHeight="1">
      <c r="A53" s="257">
        <f t="shared" si="1"/>
        <v>32</v>
      </c>
      <c r="B53" s="318"/>
      <c r="C53" s="263" t="s">
        <v>315</v>
      </c>
      <c r="D53" s="334" t="s">
        <v>116</v>
      </c>
      <c r="E53" s="329">
        <v>2</v>
      </c>
      <c r="F53" s="339"/>
      <c r="G53" s="250"/>
    </row>
    <row r="54" spans="1:7" s="225" customFormat="1" ht="15.95" customHeight="1">
      <c r="A54" s="257">
        <f t="shared" si="1"/>
        <v>33</v>
      </c>
      <c r="B54" s="318"/>
      <c r="C54" s="263" t="s">
        <v>316</v>
      </c>
      <c r="D54" s="341" t="s">
        <v>20</v>
      </c>
      <c r="E54" s="342">
        <v>2</v>
      </c>
      <c r="F54" s="339"/>
      <c r="G54" s="250"/>
    </row>
    <row r="55" spans="1:7" s="225" customFormat="1" ht="15.95" customHeight="1">
      <c r="A55" s="257">
        <f t="shared" si="1"/>
        <v>34</v>
      </c>
      <c r="B55" s="318"/>
      <c r="C55" s="263" t="s">
        <v>317</v>
      </c>
      <c r="D55" s="334" t="s">
        <v>116</v>
      </c>
      <c r="E55" s="329">
        <v>2</v>
      </c>
      <c r="F55" s="339"/>
      <c r="G55" s="250"/>
    </row>
    <row r="56" spans="1:7" s="225" customFormat="1" ht="15.95" customHeight="1">
      <c r="A56" s="257">
        <f t="shared" si="1"/>
        <v>35</v>
      </c>
      <c r="B56" s="318"/>
      <c r="C56" s="263" t="s">
        <v>318</v>
      </c>
      <c r="D56" s="334" t="s">
        <v>20</v>
      </c>
      <c r="E56" s="329">
        <v>2.5</v>
      </c>
      <c r="F56" s="339"/>
      <c r="G56" s="250"/>
    </row>
    <row r="57" spans="1:7" s="225" customFormat="1" ht="15.95" customHeight="1">
      <c r="A57" s="257">
        <f t="shared" si="1"/>
        <v>36</v>
      </c>
      <c r="B57" s="318"/>
      <c r="C57" s="263" t="s">
        <v>319</v>
      </c>
      <c r="D57" s="334" t="s">
        <v>74</v>
      </c>
      <c r="E57" s="329">
        <v>0.05</v>
      </c>
      <c r="F57" s="339"/>
      <c r="G57" s="250"/>
    </row>
    <row r="58" spans="1:7" s="225" customFormat="1" ht="15.95" customHeight="1">
      <c r="A58" s="257">
        <f t="shared" si="1"/>
        <v>37</v>
      </c>
      <c r="B58" s="318"/>
      <c r="C58" s="263" t="s">
        <v>320</v>
      </c>
      <c r="D58" s="334" t="s">
        <v>74</v>
      </c>
      <c r="E58" s="329">
        <v>0.09</v>
      </c>
      <c r="F58" s="339"/>
      <c r="G58" s="250"/>
    </row>
    <row r="59" spans="1:7" s="225" customFormat="1" ht="15.95" customHeight="1">
      <c r="A59" s="257">
        <f t="shared" si="1"/>
        <v>38</v>
      </c>
      <c r="B59" s="318"/>
      <c r="C59" s="343" t="s">
        <v>321</v>
      </c>
      <c r="D59" s="334" t="s">
        <v>116</v>
      </c>
      <c r="E59" s="329">
        <v>4</v>
      </c>
      <c r="F59" s="339"/>
      <c r="G59" s="250"/>
    </row>
    <row r="60" spans="1:7" s="225" customFormat="1" ht="15.95" customHeight="1">
      <c r="A60" s="257">
        <f t="shared" si="1"/>
        <v>39</v>
      </c>
      <c r="B60" s="318"/>
      <c r="C60" s="343" t="s">
        <v>322</v>
      </c>
      <c r="D60" s="334" t="s">
        <v>116</v>
      </c>
      <c r="E60" s="329">
        <v>1</v>
      </c>
      <c r="F60" s="339"/>
      <c r="G60" s="250"/>
    </row>
    <row r="61" spans="1:7" s="225" customFormat="1" ht="15.95" customHeight="1">
      <c r="A61" s="257">
        <f t="shared" si="1"/>
        <v>40</v>
      </c>
      <c r="B61" s="318"/>
      <c r="C61" s="343" t="s">
        <v>323</v>
      </c>
      <c r="D61" s="334" t="s">
        <v>116</v>
      </c>
      <c r="E61" s="329">
        <v>1</v>
      </c>
      <c r="F61" s="339"/>
      <c r="G61" s="250"/>
    </row>
    <row r="62" spans="1:7" s="225" customFormat="1" ht="15.95" customHeight="1">
      <c r="A62" s="257">
        <f t="shared" si="1"/>
        <v>41</v>
      </c>
      <c r="B62" s="318"/>
      <c r="C62" s="263" t="s">
        <v>324</v>
      </c>
      <c r="D62" s="334" t="s">
        <v>116</v>
      </c>
      <c r="E62" s="329">
        <v>2</v>
      </c>
      <c r="F62" s="339"/>
      <c r="G62" s="250"/>
    </row>
    <row r="63" spans="1:7" s="225" customFormat="1" ht="15.95" customHeight="1">
      <c r="A63" s="257">
        <f t="shared" si="1"/>
        <v>42</v>
      </c>
      <c r="B63" s="318"/>
      <c r="C63" s="263" t="s">
        <v>325</v>
      </c>
      <c r="D63" s="334" t="s">
        <v>116</v>
      </c>
      <c r="E63" s="329">
        <v>1</v>
      </c>
      <c r="F63" s="339"/>
      <c r="G63" s="250"/>
    </row>
    <row r="64" spans="1:7" s="225" customFormat="1" ht="15.95" customHeight="1">
      <c r="A64" s="257">
        <f t="shared" si="1"/>
        <v>43</v>
      </c>
      <c r="B64" s="318"/>
      <c r="C64" s="263" t="s">
        <v>326</v>
      </c>
      <c r="D64" s="322" t="s">
        <v>301</v>
      </c>
      <c r="E64" s="329">
        <v>0.05</v>
      </c>
      <c r="F64" s="339"/>
      <c r="G64" s="250"/>
    </row>
    <row r="65" spans="1:7" s="225" customFormat="1" ht="15.95" customHeight="1">
      <c r="A65" s="257">
        <f t="shared" si="1"/>
        <v>44</v>
      </c>
      <c r="B65" s="318"/>
      <c r="C65" s="263" t="s">
        <v>327</v>
      </c>
      <c r="D65" s="329" t="s">
        <v>295</v>
      </c>
      <c r="E65" s="329">
        <v>0.5</v>
      </c>
      <c r="F65" s="339"/>
      <c r="G65" s="250"/>
    </row>
    <row r="66" spans="1:7" s="225" customFormat="1" ht="15.95" customHeight="1">
      <c r="A66" s="257">
        <f t="shared" si="1"/>
        <v>45</v>
      </c>
      <c r="B66" s="318"/>
      <c r="C66" s="344" t="s">
        <v>328</v>
      </c>
      <c r="D66" s="322" t="s">
        <v>301</v>
      </c>
      <c r="E66" s="329">
        <v>6.8</v>
      </c>
      <c r="F66" s="339"/>
      <c r="G66" s="250"/>
    </row>
    <row r="67" spans="1:7" s="225" customFormat="1" ht="15.95" customHeight="1">
      <c r="A67" s="257">
        <f t="shared" si="1"/>
        <v>46</v>
      </c>
      <c r="B67" s="318"/>
      <c r="C67" s="263" t="s">
        <v>329</v>
      </c>
      <c r="D67" s="322" t="s">
        <v>301</v>
      </c>
      <c r="E67" s="329">
        <v>0.15</v>
      </c>
      <c r="F67" s="339"/>
      <c r="G67" s="250"/>
    </row>
    <row r="68" spans="1:7" s="225" customFormat="1" ht="15.95" customHeight="1">
      <c r="A68" s="257">
        <f t="shared" si="1"/>
        <v>47</v>
      </c>
      <c r="B68" s="318"/>
      <c r="C68" s="263" t="s">
        <v>330</v>
      </c>
      <c r="D68" s="329" t="s">
        <v>74</v>
      </c>
      <c r="E68" s="329">
        <v>20</v>
      </c>
      <c r="F68" s="339"/>
      <c r="G68" s="250"/>
    </row>
    <row r="69" spans="1:7" s="225" customFormat="1" ht="15.95" customHeight="1">
      <c r="A69" s="253"/>
      <c r="B69" s="318"/>
      <c r="C69" s="345" t="s">
        <v>331</v>
      </c>
      <c r="D69" s="322"/>
      <c r="E69" s="316"/>
      <c r="F69" s="339"/>
      <c r="G69" s="250"/>
    </row>
    <row r="70" spans="1:7" s="225" customFormat="1" ht="23.25" customHeight="1">
      <c r="A70" s="253">
        <f>A68+1</f>
        <v>48</v>
      </c>
      <c r="B70" s="332"/>
      <c r="C70" s="346" t="s">
        <v>332</v>
      </c>
      <c r="D70" s="329" t="s">
        <v>295</v>
      </c>
      <c r="E70" s="329">
        <v>32</v>
      </c>
      <c r="F70" s="347"/>
      <c r="G70" s="348"/>
    </row>
    <row r="71" spans="1:7" s="225" customFormat="1" ht="15.95" customHeight="1">
      <c r="A71" s="253"/>
      <c r="B71" s="349"/>
      <c r="C71" s="350" t="s">
        <v>333</v>
      </c>
      <c r="D71" s="329" t="s">
        <v>301</v>
      </c>
      <c r="E71" s="351">
        <v>5.5</v>
      </c>
      <c r="F71" s="347"/>
      <c r="G71" s="348"/>
    </row>
    <row r="72" spans="1:7" s="225" customFormat="1" ht="15.95" customHeight="1">
      <c r="A72" s="253"/>
      <c r="B72" s="349"/>
      <c r="C72" s="352" t="s">
        <v>334</v>
      </c>
      <c r="D72" s="353" t="s">
        <v>74</v>
      </c>
      <c r="E72" s="329">
        <v>1.6</v>
      </c>
      <c r="F72" s="347"/>
      <c r="G72" s="348"/>
    </row>
    <row r="73" spans="1:7" s="225" customFormat="1" ht="15.95" customHeight="1">
      <c r="A73" s="253"/>
      <c r="B73" s="318"/>
      <c r="C73" s="354" t="s">
        <v>335</v>
      </c>
      <c r="D73" s="322"/>
      <c r="E73" s="355"/>
      <c r="F73" s="339"/>
      <c r="G73" s="250"/>
    </row>
    <row r="74" spans="1:7" s="225" customFormat="1" ht="15.95" customHeight="1">
      <c r="A74" s="253">
        <f>A70+1</f>
        <v>49</v>
      </c>
      <c r="B74" s="318"/>
      <c r="C74" s="356" t="s">
        <v>336</v>
      </c>
      <c r="D74" s="322" t="s">
        <v>118</v>
      </c>
      <c r="E74" s="355">
        <v>17</v>
      </c>
      <c r="F74" s="339"/>
      <c r="G74" s="250"/>
    </row>
    <row r="75" spans="1:7" s="225" customFormat="1" ht="15.95" customHeight="1">
      <c r="A75" s="253">
        <f>A74+1</f>
        <v>50</v>
      </c>
      <c r="B75" s="357"/>
      <c r="C75" s="358" t="s">
        <v>337</v>
      </c>
      <c r="D75" s="322" t="s">
        <v>118</v>
      </c>
      <c r="E75" s="355">
        <v>4</v>
      </c>
      <c r="F75" s="339"/>
      <c r="G75" s="250"/>
    </row>
    <row r="76" spans="1:7" s="225" customFormat="1" ht="15.95" customHeight="1">
      <c r="A76" s="253">
        <f>A75+1</f>
        <v>51</v>
      </c>
      <c r="B76" s="318"/>
      <c r="C76" s="358" t="s">
        <v>338</v>
      </c>
      <c r="D76" s="322" t="s">
        <v>118</v>
      </c>
      <c r="E76" s="315">
        <v>2</v>
      </c>
      <c r="F76" s="339"/>
      <c r="G76" s="250"/>
    </row>
    <row r="77" spans="1:7" s="225" customFormat="1" ht="33.75" customHeight="1">
      <c r="A77" s="253">
        <f>A76+1</f>
        <v>52</v>
      </c>
      <c r="B77" s="318"/>
      <c r="C77" s="336" t="s">
        <v>339</v>
      </c>
      <c r="D77" s="315" t="s">
        <v>118</v>
      </c>
      <c r="E77" s="316">
        <v>4.4000000000000004</v>
      </c>
      <c r="F77" s="339"/>
      <c r="G77" s="250"/>
    </row>
    <row r="78" spans="1:7" s="225" customFormat="1" ht="18" customHeight="1">
      <c r="A78" s="253">
        <f>A77+1</f>
        <v>53</v>
      </c>
      <c r="B78" s="318"/>
      <c r="C78" s="358" t="s">
        <v>340</v>
      </c>
      <c r="D78" s="322" t="s">
        <v>118</v>
      </c>
      <c r="E78" s="316">
        <v>14.6</v>
      </c>
      <c r="F78" s="339"/>
      <c r="G78" s="250"/>
    </row>
    <row r="79" spans="1:7" s="225" customFormat="1" ht="15.95" customHeight="1">
      <c r="A79" s="253"/>
      <c r="B79" s="359"/>
      <c r="C79" s="360" t="s">
        <v>341</v>
      </c>
      <c r="D79" s="316"/>
      <c r="E79" s="316"/>
      <c r="F79" s="339"/>
      <c r="G79" s="250"/>
    </row>
    <row r="80" spans="1:7" s="225" customFormat="1" ht="15.95" customHeight="1">
      <c r="A80" s="253">
        <f>A78+1</f>
        <v>54</v>
      </c>
      <c r="B80" s="359"/>
      <c r="C80" s="361" t="s">
        <v>342</v>
      </c>
      <c r="D80" s="316" t="s">
        <v>34</v>
      </c>
      <c r="E80" s="316">
        <v>1</v>
      </c>
      <c r="F80" s="339"/>
      <c r="G80" s="250"/>
    </row>
    <row r="81" spans="1:7" s="225" customFormat="1" ht="15.95" customHeight="1">
      <c r="A81" s="253">
        <f>A80+1</f>
        <v>55</v>
      </c>
      <c r="B81" s="318"/>
      <c r="C81" s="362" t="s">
        <v>343</v>
      </c>
      <c r="D81" s="316" t="s">
        <v>115</v>
      </c>
      <c r="E81" s="363">
        <v>1</v>
      </c>
      <c r="F81" s="339"/>
      <c r="G81" s="250"/>
    </row>
    <row r="82" spans="1:7" s="225" customFormat="1" ht="15.95" customHeight="1" thickBot="1">
      <c r="A82" s="364">
        <f>A81+1</f>
        <v>56</v>
      </c>
      <c r="B82" s="365"/>
      <c r="C82" s="366" t="s">
        <v>119</v>
      </c>
      <c r="D82" s="367" t="s">
        <v>115</v>
      </c>
      <c r="E82" s="368">
        <v>1</v>
      </c>
      <c r="F82" s="369"/>
      <c r="G82" s="370"/>
    </row>
    <row r="83" spans="1:7" s="225" customFormat="1" ht="21" customHeight="1" thickTop="1">
      <c r="A83" s="289"/>
      <c r="B83" s="289"/>
      <c r="C83" s="324" t="s">
        <v>278</v>
      </c>
      <c r="D83" s="371"/>
      <c r="E83" s="372"/>
      <c r="F83" s="373"/>
      <c r="G83" s="374"/>
    </row>
    <row r="84" spans="1:7" s="225" customFormat="1" ht="18" customHeight="1">
      <c r="A84" s="289"/>
      <c r="B84" s="289"/>
      <c r="C84" s="295" t="s">
        <v>268</v>
      </c>
      <c r="D84" s="296"/>
      <c r="E84" s="297"/>
      <c r="F84" s="298"/>
      <c r="G84" s="299"/>
    </row>
    <row r="85" spans="1:7" s="225" customFormat="1" ht="17.25" customHeight="1">
      <c r="A85" s="289"/>
      <c r="B85" s="289"/>
      <c r="C85" s="295" t="s">
        <v>344</v>
      </c>
      <c r="D85" s="300"/>
      <c r="E85" s="375"/>
      <c r="F85" s="373"/>
      <c r="G85" s="376"/>
    </row>
    <row r="86" spans="1:7" s="225" customFormat="1" ht="12.75" customHeight="1">
      <c r="A86" s="289"/>
      <c r="B86" s="289"/>
      <c r="C86" s="289"/>
      <c r="D86" s="289"/>
      <c r="E86" s="289"/>
      <c r="F86" s="289"/>
      <c r="G86" s="289"/>
    </row>
    <row r="87" spans="1:7" s="225" customFormat="1" ht="12.75" customHeight="1">
      <c r="A87" s="289"/>
      <c r="B87" s="289"/>
      <c r="C87" s="289"/>
      <c r="D87" s="289"/>
      <c r="E87" s="289"/>
      <c r="F87" s="289"/>
      <c r="G87" s="289"/>
    </row>
    <row r="88" spans="1:7" s="225" customFormat="1" ht="12.75" customHeight="1">
      <c r="A88" s="289"/>
      <c r="B88" s="289"/>
      <c r="C88" s="289"/>
      <c r="D88" s="289"/>
      <c r="E88" s="289"/>
      <c r="F88" s="289"/>
      <c r="G88" s="289"/>
    </row>
    <row r="89" spans="1:7" s="225" customFormat="1" ht="12.75" customHeight="1">
      <c r="A89" s="303"/>
      <c r="B89" s="303"/>
      <c r="C89" s="304"/>
      <c r="D89" s="304"/>
      <c r="E89" s="304"/>
      <c r="F89" s="304"/>
      <c r="G89" s="304"/>
    </row>
    <row r="90" spans="1:7" s="225" customFormat="1" ht="12.75" customHeight="1">
      <c r="A90" s="303"/>
      <c r="B90" s="303"/>
      <c r="C90" s="304"/>
      <c r="D90" s="304"/>
      <c r="E90" s="304"/>
      <c r="F90" s="304"/>
      <c r="G90" s="304"/>
    </row>
    <row r="91" spans="1:7" s="225" customFormat="1" ht="12.75" customHeight="1">
      <c r="A91" s="303"/>
      <c r="B91" s="303"/>
      <c r="C91" s="304"/>
      <c r="D91" s="304"/>
      <c r="E91" s="304"/>
      <c r="F91" s="304"/>
      <c r="G91" s="304"/>
    </row>
    <row r="92" spans="1:7" s="225" customFormat="1" ht="12.75" customHeight="1">
      <c r="A92" s="303"/>
      <c r="B92" s="303"/>
      <c r="C92" s="304"/>
      <c r="D92" s="304"/>
      <c r="E92" s="304"/>
      <c r="F92" s="304"/>
      <c r="G92" s="304"/>
    </row>
    <row r="93" spans="1:7" s="225" customFormat="1" ht="12.75" customHeight="1">
      <c r="A93" s="303"/>
      <c r="B93" s="303"/>
      <c r="C93" s="304"/>
      <c r="D93" s="304"/>
      <c r="E93" s="304"/>
      <c r="F93" s="304"/>
      <c r="G93" s="304"/>
    </row>
    <row r="94" spans="1:7" s="225" customFormat="1" ht="12.75" customHeight="1">
      <c r="A94" s="303"/>
      <c r="B94" s="303"/>
      <c r="C94" s="304"/>
      <c r="D94" s="304"/>
      <c r="E94" s="304"/>
      <c r="F94" s="304"/>
      <c r="G94" s="304"/>
    </row>
    <row r="95" spans="1:7" s="225" customFormat="1" ht="12.75" customHeight="1">
      <c r="A95" s="303"/>
      <c r="B95" s="303"/>
      <c r="C95" s="304"/>
      <c r="D95" s="304"/>
      <c r="E95" s="304"/>
      <c r="F95" s="304"/>
      <c r="G95" s="304"/>
    </row>
    <row r="96" spans="1:7" s="225" customFormat="1" ht="12.75" customHeight="1">
      <c r="A96" s="303"/>
      <c r="B96" s="303"/>
      <c r="C96" s="304"/>
      <c r="D96" s="304"/>
      <c r="E96" s="304"/>
      <c r="F96" s="304"/>
      <c r="G96" s="304"/>
    </row>
    <row r="97" spans="1:7" s="225" customFormat="1" ht="12.75" customHeight="1">
      <c r="A97" s="303"/>
      <c r="B97" s="303"/>
      <c r="C97" s="304"/>
      <c r="D97" s="304"/>
      <c r="E97" s="304"/>
      <c r="F97" s="304"/>
      <c r="G97" s="304"/>
    </row>
    <row r="98" spans="1:7" s="225" customFormat="1" ht="12.75" customHeight="1">
      <c r="A98" s="303"/>
      <c r="B98" s="303"/>
      <c r="C98" s="304"/>
      <c r="D98" s="304"/>
      <c r="E98" s="304"/>
      <c r="F98" s="304"/>
      <c r="G98" s="304"/>
    </row>
    <row r="99" spans="1:7" s="225" customFormat="1" ht="12.75" customHeight="1">
      <c r="A99" s="303"/>
      <c r="B99" s="303"/>
      <c r="C99" s="304"/>
      <c r="D99" s="304"/>
      <c r="E99" s="304"/>
      <c r="F99" s="304"/>
      <c r="G99" s="304"/>
    </row>
    <row r="100" spans="1:7" s="225" customFormat="1" ht="12.75" customHeight="1">
      <c r="A100" s="303"/>
      <c r="B100" s="303"/>
      <c r="C100" s="304"/>
      <c r="D100" s="304"/>
      <c r="E100" s="304"/>
      <c r="F100" s="304"/>
      <c r="G100" s="304"/>
    </row>
    <row r="101" spans="1:7" s="225" customFormat="1" ht="12.75" customHeight="1">
      <c r="A101" s="303"/>
      <c r="B101" s="303"/>
      <c r="C101" s="304"/>
      <c r="D101" s="304"/>
      <c r="E101" s="304"/>
      <c r="F101" s="304"/>
      <c r="G101" s="304"/>
    </row>
    <row r="102" spans="1:7" s="225" customFormat="1" ht="12.75" customHeight="1">
      <c r="A102" s="303"/>
      <c r="B102" s="303"/>
      <c r="C102" s="304"/>
      <c r="D102" s="304"/>
      <c r="E102" s="304"/>
      <c r="F102" s="304"/>
      <c r="G102" s="304"/>
    </row>
    <row r="103" spans="1:7" s="225" customFormat="1" ht="12.75" customHeight="1">
      <c r="A103" s="303"/>
      <c r="B103" s="303"/>
      <c r="C103" s="304"/>
      <c r="D103" s="304"/>
      <c r="E103" s="304"/>
      <c r="F103" s="304"/>
      <c r="G103" s="304"/>
    </row>
    <row r="104" spans="1:7" s="225" customFormat="1" ht="12.75" customHeight="1">
      <c r="A104" s="303"/>
      <c r="B104" s="303"/>
      <c r="C104" s="304"/>
      <c r="D104" s="304"/>
      <c r="E104" s="304"/>
      <c r="F104" s="304"/>
      <c r="G104" s="304"/>
    </row>
    <row r="105" spans="1:7" s="225" customFormat="1" ht="12.75" customHeight="1">
      <c r="A105" s="303"/>
      <c r="B105" s="303"/>
      <c r="C105" s="304"/>
      <c r="D105" s="304"/>
      <c r="E105" s="304"/>
      <c r="F105" s="304"/>
      <c r="G105" s="304"/>
    </row>
    <row r="106" spans="1:7" s="225" customFormat="1" ht="12.75" customHeight="1">
      <c r="A106" s="303"/>
      <c r="B106" s="303"/>
      <c r="C106" s="304"/>
      <c r="D106" s="304"/>
      <c r="E106" s="304"/>
      <c r="F106" s="304"/>
      <c r="G106" s="304"/>
    </row>
    <row r="107" spans="1:7" s="225" customFormat="1" ht="12.75" customHeight="1">
      <c r="A107" s="303"/>
      <c r="B107" s="303"/>
      <c r="C107" s="304"/>
      <c r="D107" s="304"/>
      <c r="E107" s="304"/>
      <c r="F107" s="304"/>
      <c r="G107" s="304"/>
    </row>
    <row r="108" spans="1:7" s="225" customFormat="1" ht="12.75" customHeight="1">
      <c r="A108" s="303"/>
      <c r="B108" s="303"/>
      <c r="C108" s="304"/>
      <c r="D108" s="304"/>
      <c r="E108" s="304"/>
      <c r="F108" s="304"/>
      <c r="G108" s="304"/>
    </row>
    <row r="109" spans="1:7" s="225" customFormat="1" ht="12.75" customHeight="1">
      <c r="A109" s="303"/>
      <c r="B109" s="303"/>
      <c r="C109" s="304"/>
      <c r="D109" s="304"/>
      <c r="E109" s="304"/>
      <c r="F109" s="304"/>
      <c r="G109" s="304"/>
    </row>
    <row r="110" spans="1:7" s="225" customFormat="1" ht="12.75" customHeight="1">
      <c r="A110" s="303"/>
      <c r="B110" s="303"/>
      <c r="C110" s="304"/>
      <c r="D110" s="304"/>
      <c r="E110" s="304"/>
      <c r="F110" s="304"/>
      <c r="G110" s="304"/>
    </row>
    <row r="111" spans="1:7" s="225" customFormat="1" ht="12.75" customHeight="1">
      <c r="A111" s="303"/>
      <c r="B111" s="303"/>
      <c r="C111" s="304"/>
      <c r="D111" s="304"/>
      <c r="E111" s="304"/>
      <c r="F111" s="304"/>
      <c r="G111" s="304"/>
    </row>
    <row r="112" spans="1:7" s="225" customFormat="1" ht="12.75" customHeight="1">
      <c r="A112" s="303"/>
      <c r="B112" s="303"/>
      <c r="C112" s="304"/>
      <c r="D112" s="304"/>
      <c r="E112" s="304"/>
      <c r="F112" s="304"/>
      <c r="G112" s="304"/>
    </row>
    <row r="113" spans="1:7" s="225" customFormat="1" ht="12.75" customHeight="1">
      <c r="A113" s="303"/>
      <c r="B113" s="303"/>
      <c r="C113" s="304"/>
      <c r="D113" s="304"/>
      <c r="E113" s="304"/>
      <c r="F113" s="304"/>
      <c r="G113" s="304"/>
    </row>
    <row r="114" spans="1:7" s="225" customFormat="1" ht="12.75" customHeight="1">
      <c r="A114" s="303"/>
      <c r="B114" s="303"/>
      <c r="C114" s="304"/>
      <c r="D114" s="304"/>
      <c r="E114" s="304"/>
      <c r="F114" s="304"/>
      <c r="G114" s="304"/>
    </row>
    <row r="115" spans="1:7" s="225" customFormat="1" ht="12.75" customHeight="1">
      <c r="A115" s="303"/>
      <c r="B115" s="303"/>
      <c r="C115" s="304"/>
      <c r="D115" s="304"/>
      <c r="E115" s="304"/>
      <c r="F115" s="304"/>
      <c r="G115" s="304"/>
    </row>
    <row r="116" spans="1:7" s="225" customFormat="1" ht="12.75" customHeight="1">
      <c r="A116" s="303"/>
      <c r="B116" s="303"/>
      <c r="C116" s="304"/>
      <c r="D116" s="304"/>
      <c r="E116" s="304"/>
      <c r="F116" s="304"/>
      <c r="G116" s="304"/>
    </row>
    <row r="117" spans="1:7" s="225" customFormat="1" ht="12.75" customHeight="1">
      <c r="A117" s="303"/>
      <c r="B117" s="303"/>
      <c r="C117" s="304"/>
      <c r="D117" s="304"/>
      <c r="E117" s="304"/>
      <c r="F117" s="304"/>
      <c r="G117" s="304"/>
    </row>
    <row r="118" spans="1:7" s="225" customFormat="1" ht="12.75" customHeight="1">
      <c r="A118" s="303"/>
      <c r="B118" s="303"/>
      <c r="C118" s="304"/>
      <c r="D118" s="304"/>
      <c r="E118" s="304"/>
      <c r="F118" s="304"/>
      <c r="G118" s="304"/>
    </row>
    <row r="119" spans="1:7" s="225" customFormat="1" ht="12.75" customHeight="1">
      <c r="A119" s="303"/>
      <c r="B119" s="303"/>
      <c r="C119" s="304"/>
      <c r="D119" s="304"/>
      <c r="E119" s="304"/>
      <c r="F119" s="304"/>
      <c r="G119" s="304"/>
    </row>
    <row r="120" spans="1:7" s="225" customFormat="1" ht="12.75" customHeight="1">
      <c r="A120" s="303"/>
      <c r="B120" s="303"/>
      <c r="C120" s="304"/>
      <c r="D120" s="304"/>
      <c r="E120" s="304"/>
      <c r="F120" s="304"/>
      <c r="G120" s="304"/>
    </row>
    <row r="121" spans="1:7" s="225" customFormat="1" ht="12.75" customHeight="1">
      <c r="A121" s="303"/>
      <c r="B121" s="303"/>
      <c r="C121" s="304"/>
      <c r="D121" s="304"/>
      <c r="E121" s="304"/>
      <c r="F121" s="304"/>
      <c r="G121" s="304"/>
    </row>
    <row r="122" spans="1:7" s="225" customFormat="1" ht="12.75" customHeight="1">
      <c r="A122" s="303"/>
      <c r="B122" s="303"/>
      <c r="C122" s="304"/>
      <c r="D122" s="304"/>
      <c r="E122" s="304"/>
      <c r="F122" s="304"/>
      <c r="G122" s="304"/>
    </row>
    <row r="123" spans="1:7" s="225" customFormat="1" ht="12.75" customHeight="1">
      <c r="A123" s="303"/>
      <c r="B123" s="303"/>
      <c r="C123" s="304"/>
      <c r="D123" s="304"/>
      <c r="E123" s="304"/>
      <c r="F123" s="304"/>
      <c r="G123" s="304"/>
    </row>
    <row r="124" spans="1:7" s="225" customFormat="1" ht="12.75" customHeight="1">
      <c r="A124" s="303"/>
      <c r="B124" s="303"/>
      <c r="C124" s="304"/>
      <c r="D124" s="304"/>
      <c r="E124" s="304"/>
      <c r="F124" s="304"/>
      <c r="G124" s="304"/>
    </row>
    <row r="125" spans="1:7" s="225" customFormat="1" ht="12.75" customHeight="1">
      <c r="A125" s="303"/>
      <c r="B125" s="303"/>
      <c r="C125" s="304"/>
      <c r="D125" s="304"/>
      <c r="E125" s="304"/>
      <c r="F125" s="304"/>
      <c r="G125" s="304"/>
    </row>
    <row r="126" spans="1:7" s="225" customFormat="1" ht="12.75" customHeight="1">
      <c r="A126" s="303"/>
      <c r="B126" s="303"/>
      <c r="C126" s="304"/>
      <c r="D126" s="304"/>
      <c r="E126" s="304"/>
      <c r="F126" s="304"/>
      <c r="G126" s="304"/>
    </row>
    <row r="127" spans="1:7" s="225" customFormat="1" ht="12.75" customHeight="1">
      <c r="A127" s="303"/>
      <c r="B127" s="303"/>
      <c r="C127" s="304"/>
      <c r="D127" s="304"/>
      <c r="E127" s="304"/>
      <c r="F127" s="304"/>
      <c r="G127" s="304"/>
    </row>
    <row r="128" spans="1:7" s="225" customFormat="1" ht="12.75" customHeight="1">
      <c r="A128" s="303"/>
      <c r="B128" s="303"/>
      <c r="C128" s="304"/>
      <c r="D128" s="304"/>
      <c r="E128" s="304"/>
      <c r="F128" s="304"/>
      <c r="G128" s="304"/>
    </row>
    <row r="129" spans="1:7" s="225" customFormat="1" ht="12.75" customHeight="1">
      <c r="A129" s="303"/>
      <c r="B129" s="303"/>
      <c r="C129" s="304"/>
      <c r="D129" s="304"/>
      <c r="E129" s="304"/>
      <c r="F129" s="304"/>
      <c r="G129" s="304"/>
    </row>
    <row r="130" spans="1:7" s="225" customFormat="1" ht="12.75" customHeight="1">
      <c r="A130" s="303"/>
      <c r="B130" s="303"/>
      <c r="C130" s="304"/>
      <c r="D130" s="304"/>
      <c r="E130" s="304"/>
      <c r="F130" s="304"/>
      <c r="G130" s="304"/>
    </row>
    <row r="131" spans="1:7" s="225" customFormat="1" ht="12.75" customHeight="1">
      <c r="A131" s="303"/>
      <c r="B131" s="303"/>
      <c r="C131" s="304"/>
      <c r="D131" s="304"/>
      <c r="E131" s="304"/>
      <c r="F131" s="304"/>
      <c r="G131" s="304"/>
    </row>
    <row r="132" spans="1:7" s="225" customFormat="1" ht="12.75" customHeight="1">
      <c r="A132" s="303"/>
      <c r="B132" s="303"/>
      <c r="C132" s="304"/>
      <c r="D132" s="304"/>
      <c r="E132" s="304"/>
      <c r="F132" s="304"/>
      <c r="G132" s="304"/>
    </row>
    <row r="133" spans="1:7" s="225" customFormat="1" ht="12.75" customHeight="1">
      <c r="A133" s="303"/>
      <c r="B133" s="303"/>
      <c r="C133" s="304"/>
      <c r="D133" s="304"/>
      <c r="E133" s="304"/>
      <c r="F133" s="304"/>
      <c r="G133" s="304"/>
    </row>
    <row r="134" spans="1:7" s="225" customFormat="1" ht="12.75" customHeight="1">
      <c r="A134" s="303"/>
      <c r="B134" s="303"/>
      <c r="C134" s="304"/>
      <c r="D134" s="304"/>
      <c r="E134" s="304"/>
      <c r="F134" s="304"/>
      <c r="G134" s="304"/>
    </row>
    <row r="135" spans="1:7" s="225" customFormat="1" ht="12.75" customHeight="1">
      <c r="A135" s="303"/>
      <c r="B135" s="303"/>
      <c r="C135" s="304"/>
      <c r="D135" s="304"/>
      <c r="E135" s="304"/>
      <c r="F135" s="304"/>
      <c r="G135" s="304"/>
    </row>
    <row r="136" spans="1:7" s="225" customFormat="1" ht="12.75" customHeight="1">
      <c r="A136" s="303"/>
      <c r="B136" s="303"/>
      <c r="C136" s="304"/>
      <c r="D136" s="304"/>
      <c r="E136" s="304"/>
      <c r="F136" s="304"/>
      <c r="G136" s="304"/>
    </row>
    <row r="137" spans="1:7" s="225" customFormat="1" ht="12.75" customHeight="1">
      <c r="A137" s="303"/>
      <c r="B137" s="303"/>
      <c r="C137" s="304"/>
      <c r="D137" s="304"/>
      <c r="E137" s="304"/>
      <c r="F137" s="304"/>
      <c r="G137" s="304"/>
    </row>
    <row r="138" spans="1:7" s="225" customFormat="1" ht="12.75" customHeight="1">
      <c r="A138" s="303"/>
      <c r="B138" s="303"/>
      <c r="C138" s="304"/>
      <c r="D138" s="304"/>
      <c r="E138" s="304"/>
      <c r="F138" s="304"/>
      <c r="G138" s="304"/>
    </row>
    <row r="139" spans="1:7" s="225" customFormat="1" ht="12.75" customHeight="1">
      <c r="A139" s="303"/>
      <c r="B139" s="303"/>
      <c r="C139" s="304"/>
      <c r="D139" s="304"/>
      <c r="E139" s="304"/>
      <c r="F139" s="304"/>
      <c r="G139" s="304"/>
    </row>
    <row r="140" spans="1:7" s="225" customFormat="1" ht="12.75" customHeight="1">
      <c r="A140" s="303"/>
      <c r="B140" s="303"/>
      <c r="C140" s="304"/>
      <c r="D140" s="304"/>
      <c r="E140" s="304"/>
      <c r="F140" s="304"/>
      <c r="G140" s="304"/>
    </row>
    <row r="141" spans="1:7" s="225" customFormat="1" ht="12.75" customHeight="1">
      <c r="A141" s="303"/>
      <c r="B141" s="303"/>
      <c r="C141" s="304"/>
      <c r="D141" s="304"/>
      <c r="E141" s="304"/>
      <c r="F141" s="304"/>
      <c r="G141" s="304"/>
    </row>
    <row r="142" spans="1:7" s="225" customFormat="1" ht="12.75" customHeight="1">
      <c r="A142" s="303"/>
      <c r="B142" s="303"/>
      <c r="C142" s="304"/>
      <c r="D142" s="304"/>
      <c r="E142" s="304"/>
      <c r="F142" s="304"/>
      <c r="G142" s="304"/>
    </row>
    <row r="143" spans="1:7" s="225" customFormat="1" ht="12.75" customHeight="1">
      <c r="A143" s="303"/>
      <c r="B143" s="303"/>
      <c r="C143" s="304"/>
      <c r="D143" s="304"/>
      <c r="E143" s="304"/>
      <c r="F143" s="304"/>
      <c r="G143" s="304"/>
    </row>
    <row r="144" spans="1:7" s="225" customFormat="1" ht="12.75" customHeight="1">
      <c r="A144" s="303"/>
      <c r="B144" s="303"/>
      <c r="C144" s="304"/>
      <c r="D144" s="304"/>
      <c r="E144" s="304"/>
      <c r="F144" s="304"/>
      <c r="G144" s="304"/>
    </row>
    <row r="145" spans="1:7" s="225" customFormat="1" ht="12.75" customHeight="1">
      <c r="A145" s="303"/>
      <c r="B145" s="303"/>
      <c r="C145" s="304"/>
      <c r="D145" s="304"/>
      <c r="E145" s="304"/>
      <c r="F145" s="304"/>
      <c r="G145" s="304"/>
    </row>
    <row r="146" spans="1:7" s="225" customFormat="1" ht="12.75" customHeight="1">
      <c r="A146" s="303"/>
      <c r="B146" s="303"/>
      <c r="C146" s="304"/>
      <c r="D146" s="304"/>
      <c r="E146" s="304"/>
      <c r="F146" s="304"/>
      <c r="G146" s="304"/>
    </row>
    <row r="147" spans="1:7" s="225" customFormat="1" ht="12.75" customHeight="1">
      <c r="A147" s="303"/>
      <c r="B147" s="303"/>
      <c r="C147" s="304"/>
      <c r="D147" s="304"/>
      <c r="E147" s="304"/>
      <c r="F147" s="304"/>
      <c r="G147" s="304"/>
    </row>
    <row r="148" spans="1:7" s="225" customFormat="1" ht="12.75" customHeight="1">
      <c r="A148" s="303"/>
      <c r="B148" s="303"/>
      <c r="C148" s="304"/>
      <c r="D148" s="304"/>
      <c r="E148" s="304"/>
      <c r="F148" s="304"/>
      <c r="G148" s="304"/>
    </row>
    <row r="149" spans="1:7" s="225" customFormat="1" ht="12.75" customHeight="1">
      <c r="A149" s="303"/>
      <c r="B149" s="303"/>
      <c r="C149" s="304"/>
      <c r="D149" s="304"/>
      <c r="E149" s="304"/>
      <c r="F149" s="304"/>
      <c r="G149" s="304"/>
    </row>
    <row r="150" spans="1:7" s="225" customFormat="1" ht="12.75" customHeight="1">
      <c r="A150" s="303"/>
      <c r="B150" s="303"/>
      <c r="C150" s="304"/>
      <c r="D150" s="304"/>
      <c r="E150" s="304"/>
      <c r="F150" s="304"/>
      <c r="G150" s="304"/>
    </row>
    <row r="151" spans="1:7" s="225" customFormat="1" ht="12.75" customHeight="1">
      <c r="A151" s="303"/>
      <c r="B151" s="303"/>
      <c r="C151" s="304"/>
      <c r="D151" s="304"/>
      <c r="E151" s="304"/>
      <c r="F151" s="304"/>
      <c r="G151" s="304"/>
    </row>
    <row r="152" spans="1:7" s="225" customFormat="1" ht="12.75" customHeight="1">
      <c r="A152" s="303"/>
      <c r="B152" s="303"/>
      <c r="C152" s="304"/>
      <c r="D152" s="304"/>
      <c r="E152" s="304"/>
      <c r="F152" s="304"/>
      <c r="G152" s="304"/>
    </row>
    <row r="153" spans="1:7" s="225" customFormat="1" ht="12.75" customHeight="1">
      <c r="A153" s="303"/>
      <c r="B153" s="303"/>
      <c r="C153" s="304"/>
      <c r="D153" s="304"/>
      <c r="E153" s="304"/>
      <c r="F153" s="304"/>
      <c r="G153" s="304"/>
    </row>
    <row r="154" spans="1:7" s="225" customFormat="1" ht="12.75" customHeight="1">
      <c r="A154" s="303"/>
      <c r="B154" s="303"/>
      <c r="C154" s="304"/>
      <c r="D154" s="304"/>
      <c r="E154" s="304"/>
      <c r="F154" s="304"/>
      <c r="G154" s="304"/>
    </row>
    <row r="155" spans="1:7" s="225" customFormat="1" ht="12.75" customHeight="1">
      <c r="A155" s="303"/>
      <c r="B155" s="303"/>
      <c r="C155" s="304"/>
      <c r="D155" s="304"/>
      <c r="E155" s="304"/>
      <c r="F155" s="304"/>
      <c r="G155" s="304"/>
    </row>
    <row r="156" spans="1:7" s="225" customFormat="1" ht="12.75" customHeight="1">
      <c r="A156" s="303"/>
      <c r="B156" s="303"/>
      <c r="C156" s="304"/>
      <c r="D156" s="304"/>
      <c r="E156" s="304"/>
      <c r="F156" s="304"/>
      <c r="G156" s="304"/>
    </row>
    <row r="157" spans="1:7" s="225" customFormat="1" ht="12.75" customHeight="1">
      <c r="A157" s="303"/>
      <c r="B157" s="303"/>
      <c r="C157" s="304"/>
      <c r="D157" s="304"/>
      <c r="E157" s="304"/>
      <c r="F157" s="304"/>
      <c r="G157" s="304"/>
    </row>
    <row r="158" spans="1:7" s="225" customFormat="1" ht="12.75" customHeight="1">
      <c r="A158" s="303"/>
      <c r="B158" s="303"/>
      <c r="C158" s="304"/>
      <c r="D158" s="304"/>
      <c r="E158" s="304"/>
      <c r="F158" s="304"/>
      <c r="G158" s="304"/>
    </row>
    <row r="159" spans="1:7" s="225" customFormat="1" ht="12.75" customHeight="1">
      <c r="A159" s="303"/>
      <c r="B159" s="303"/>
      <c r="C159" s="304"/>
      <c r="D159" s="304"/>
      <c r="E159" s="304"/>
      <c r="F159" s="304"/>
      <c r="G159" s="304"/>
    </row>
    <row r="160" spans="1:7" s="225" customFormat="1" ht="12.75" customHeight="1">
      <c r="A160" s="303"/>
      <c r="B160" s="303"/>
      <c r="C160" s="304"/>
      <c r="D160" s="304"/>
      <c r="E160" s="304"/>
      <c r="F160" s="304"/>
      <c r="G160" s="304"/>
    </row>
    <row r="161" spans="1:7" s="225" customFormat="1" ht="12.75" customHeight="1">
      <c r="A161" s="303"/>
      <c r="B161" s="303"/>
      <c r="C161" s="304"/>
      <c r="D161" s="304"/>
      <c r="E161" s="304"/>
      <c r="F161" s="304"/>
      <c r="G161" s="304"/>
    </row>
    <row r="162" spans="1:7" s="225" customFormat="1" ht="12.75" customHeight="1">
      <c r="A162" s="303"/>
      <c r="B162" s="303"/>
      <c r="C162" s="304"/>
      <c r="D162" s="304"/>
      <c r="E162" s="304"/>
      <c r="F162" s="304"/>
      <c r="G162" s="304"/>
    </row>
    <row r="163" spans="1:7" s="225" customFormat="1" ht="12.75" customHeight="1">
      <c r="A163" s="303"/>
      <c r="B163" s="303"/>
      <c r="C163" s="304"/>
      <c r="D163" s="304"/>
      <c r="E163" s="304"/>
      <c r="F163" s="304"/>
      <c r="G163" s="304"/>
    </row>
    <row r="164" spans="1:7" s="225" customFormat="1" ht="12.75" customHeight="1">
      <c r="A164" s="303"/>
      <c r="B164" s="303"/>
      <c r="C164" s="304"/>
      <c r="D164" s="304"/>
      <c r="E164" s="304"/>
      <c r="F164" s="304"/>
      <c r="G164" s="304"/>
    </row>
    <row r="165" spans="1:7" s="225" customFormat="1" ht="12.75" customHeight="1">
      <c r="A165" s="303"/>
      <c r="B165" s="303"/>
      <c r="C165" s="304"/>
      <c r="D165" s="304"/>
      <c r="E165" s="304"/>
      <c r="F165" s="304"/>
      <c r="G165" s="304"/>
    </row>
    <row r="166" spans="1:7" s="225" customFormat="1" ht="12.75" customHeight="1">
      <c r="A166" s="303"/>
      <c r="B166" s="303"/>
      <c r="C166" s="304"/>
      <c r="D166" s="304"/>
      <c r="E166" s="304"/>
      <c r="F166" s="304"/>
      <c r="G166" s="304"/>
    </row>
    <row r="167" spans="1:7" s="225" customFormat="1" ht="12.75" customHeight="1">
      <c r="A167" s="303"/>
      <c r="B167" s="303"/>
      <c r="C167" s="304"/>
      <c r="D167" s="304"/>
      <c r="E167" s="304"/>
      <c r="F167" s="304"/>
      <c r="G167" s="304"/>
    </row>
    <row r="168" spans="1:7" s="225" customFormat="1" ht="12.75" customHeight="1">
      <c r="A168" s="303"/>
      <c r="B168" s="303"/>
      <c r="C168" s="304"/>
      <c r="D168" s="304"/>
      <c r="E168" s="304"/>
      <c r="F168" s="304"/>
      <c r="G168" s="304"/>
    </row>
    <row r="169" spans="1:7" s="225" customFormat="1" ht="12.75" customHeight="1">
      <c r="A169" s="303"/>
      <c r="B169" s="303"/>
      <c r="C169" s="304"/>
      <c r="D169" s="304"/>
      <c r="E169" s="304"/>
      <c r="F169" s="304"/>
      <c r="G169" s="304"/>
    </row>
    <row r="170" spans="1:7" s="225" customFormat="1" ht="12.75" customHeight="1">
      <c r="A170" s="303"/>
      <c r="B170" s="303"/>
      <c r="C170" s="304"/>
      <c r="D170" s="304"/>
      <c r="E170" s="304"/>
      <c r="F170" s="304"/>
      <c r="G170" s="304"/>
    </row>
    <row r="171" spans="1:7" s="225" customFormat="1" ht="12.75" customHeight="1">
      <c r="A171" s="303"/>
      <c r="B171" s="303"/>
      <c r="C171" s="304"/>
      <c r="D171" s="304"/>
      <c r="E171" s="304"/>
      <c r="F171" s="304"/>
      <c r="G171" s="304"/>
    </row>
    <row r="172" spans="1:7" s="225" customFormat="1" ht="12.75" customHeight="1">
      <c r="A172" s="303"/>
      <c r="B172" s="303"/>
      <c r="C172" s="304"/>
      <c r="D172" s="304"/>
      <c r="E172" s="304"/>
      <c r="F172" s="304"/>
      <c r="G172" s="304"/>
    </row>
    <row r="173" spans="1:7" s="225" customFormat="1" ht="12.75" customHeight="1">
      <c r="A173" s="303"/>
      <c r="B173" s="303"/>
      <c r="C173" s="304"/>
      <c r="D173" s="304"/>
      <c r="E173" s="304"/>
      <c r="F173" s="304"/>
      <c r="G173" s="304"/>
    </row>
    <row r="174" spans="1:7" s="225" customFormat="1" ht="12.75" customHeight="1">
      <c r="A174" s="303"/>
      <c r="B174" s="303"/>
      <c r="C174" s="304"/>
      <c r="D174" s="304"/>
      <c r="E174" s="304"/>
      <c r="F174" s="304"/>
      <c r="G174" s="304"/>
    </row>
    <row r="175" spans="1:7" s="225" customFormat="1" ht="12.75" customHeight="1">
      <c r="A175" s="303"/>
      <c r="B175" s="303"/>
      <c r="C175" s="304"/>
      <c r="D175" s="304"/>
      <c r="E175" s="304"/>
      <c r="F175" s="304"/>
      <c r="G175" s="304"/>
    </row>
    <row r="176" spans="1:7" s="225" customFormat="1" ht="12.75" customHeight="1">
      <c r="A176" s="303"/>
      <c r="B176" s="303"/>
      <c r="C176" s="304"/>
      <c r="D176" s="304"/>
      <c r="E176" s="304"/>
      <c r="F176" s="304"/>
      <c r="G176" s="304"/>
    </row>
    <row r="177" spans="1:7" s="225" customFormat="1" ht="12.75" customHeight="1">
      <c r="A177" s="303"/>
      <c r="B177" s="303"/>
      <c r="C177" s="304"/>
      <c r="D177" s="304"/>
      <c r="E177" s="304"/>
      <c r="F177" s="304"/>
      <c r="G177" s="304"/>
    </row>
    <row r="178" spans="1:7" s="225" customFormat="1" ht="12.75" customHeight="1">
      <c r="A178" s="303"/>
      <c r="B178" s="303"/>
      <c r="C178" s="304"/>
      <c r="D178" s="304"/>
      <c r="E178" s="304"/>
      <c r="F178" s="304"/>
      <c r="G178" s="304"/>
    </row>
    <row r="179" spans="1:7" s="225" customFormat="1" ht="12.75" customHeight="1">
      <c r="A179" s="303"/>
      <c r="B179" s="303"/>
      <c r="C179" s="304"/>
      <c r="D179" s="304"/>
      <c r="E179" s="304"/>
      <c r="F179" s="304"/>
      <c r="G179" s="304"/>
    </row>
    <row r="180" spans="1:7" s="225" customFormat="1" ht="12.75" customHeight="1">
      <c r="A180" s="303"/>
      <c r="B180" s="303"/>
      <c r="C180" s="304"/>
      <c r="D180" s="304"/>
      <c r="E180" s="304"/>
      <c r="F180" s="304"/>
      <c r="G180" s="304"/>
    </row>
    <row r="181" spans="1:7" s="225" customFormat="1" ht="12.75" customHeight="1">
      <c r="A181" s="303"/>
      <c r="B181" s="303"/>
      <c r="C181" s="304"/>
      <c r="D181" s="304"/>
      <c r="E181" s="304"/>
      <c r="F181" s="304"/>
      <c r="G181" s="304"/>
    </row>
    <row r="182" spans="1:7" s="225" customFormat="1" ht="12.75" customHeight="1">
      <c r="A182" s="303"/>
      <c r="B182" s="303"/>
      <c r="C182" s="304"/>
      <c r="D182" s="304"/>
      <c r="E182" s="304"/>
      <c r="F182" s="304"/>
      <c r="G182" s="304"/>
    </row>
    <row r="183" spans="1:7" s="225" customFormat="1" ht="12.75" customHeight="1">
      <c r="A183" s="303"/>
      <c r="B183" s="303"/>
      <c r="C183" s="304"/>
      <c r="D183" s="304"/>
      <c r="E183" s="304"/>
      <c r="F183" s="304"/>
      <c r="G183" s="304"/>
    </row>
    <row r="184" spans="1:7" s="225" customFormat="1" ht="12.75" customHeight="1">
      <c r="A184" s="303"/>
      <c r="B184" s="303"/>
      <c r="C184" s="304"/>
      <c r="D184" s="304"/>
      <c r="E184" s="304"/>
      <c r="F184" s="304"/>
      <c r="G184" s="304"/>
    </row>
    <row r="185" spans="1:7" s="225" customFormat="1" ht="12.75" customHeight="1">
      <c r="A185" s="303"/>
      <c r="B185" s="303"/>
      <c r="C185" s="304"/>
      <c r="D185" s="304"/>
      <c r="E185" s="304"/>
      <c r="F185" s="304"/>
      <c r="G185" s="304"/>
    </row>
    <row r="186" spans="1:7" s="225" customFormat="1" ht="12.75" customHeight="1">
      <c r="A186" s="303"/>
      <c r="B186" s="303"/>
      <c r="C186" s="304"/>
      <c r="D186" s="304"/>
      <c r="E186" s="304"/>
      <c r="F186" s="304"/>
      <c r="G186" s="304"/>
    </row>
    <row r="187" spans="1:7" s="225" customFormat="1" ht="12.75" customHeight="1">
      <c r="A187" s="303"/>
      <c r="B187" s="303"/>
      <c r="C187" s="304"/>
      <c r="D187" s="304"/>
      <c r="E187" s="304"/>
      <c r="F187" s="304"/>
      <c r="G187" s="304"/>
    </row>
    <row r="188" spans="1:7" s="225" customFormat="1" ht="12.75" customHeight="1">
      <c r="A188" s="303"/>
      <c r="B188" s="303"/>
      <c r="C188" s="304"/>
      <c r="D188" s="304"/>
      <c r="E188" s="304"/>
      <c r="F188" s="304"/>
      <c r="G188" s="304"/>
    </row>
    <row r="189" spans="1:7" s="225" customFormat="1" ht="12.75" customHeight="1">
      <c r="A189" s="303"/>
      <c r="B189" s="303"/>
      <c r="C189" s="304"/>
      <c r="D189" s="304"/>
      <c r="E189" s="304"/>
      <c r="F189" s="304"/>
      <c r="G189" s="304"/>
    </row>
    <row r="190" spans="1:7" s="225" customFormat="1" ht="12.75" customHeight="1">
      <c r="A190" s="303"/>
      <c r="B190" s="303"/>
      <c r="C190" s="304"/>
      <c r="D190" s="304"/>
      <c r="E190" s="304"/>
      <c r="F190" s="304"/>
      <c r="G190" s="304"/>
    </row>
    <row r="191" spans="1:7" s="225" customFormat="1" ht="12.75" customHeight="1">
      <c r="A191" s="303"/>
      <c r="B191" s="303"/>
      <c r="C191" s="304"/>
      <c r="D191" s="304"/>
      <c r="E191" s="304"/>
      <c r="F191" s="304"/>
      <c r="G191" s="304"/>
    </row>
    <row r="192" spans="1:7" s="225" customFormat="1" ht="12.75" customHeight="1">
      <c r="A192" s="303"/>
      <c r="B192" s="303"/>
      <c r="C192" s="304"/>
      <c r="D192" s="304"/>
      <c r="E192" s="304"/>
      <c r="F192" s="304"/>
      <c r="G192" s="304"/>
    </row>
    <row r="193" spans="1:7" s="225" customFormat="1" ht="12.75" customHeight="1">
      <c r="A193" s="303"/>
      <c r="B193" s="303"/>
      <c r="C193" s="304"/>
      <c r="D193" s="304"/>
      <c r="E193" s="304"/>
      <c r="F193" s="304"/>
      <c r="G193" s="304"/>
    </row>
    <row r="194" spans="1:7" s="225" customFormat="1" ht="12.75" customHeight="1">
      <c r="A194" s="303"/>
      <c r="B194" s="303"/>
      <c r="C194" s="304"/>
      <c r="D194" s="304"/>
      <c r="E194" s="304"/>
      <c r="F194" s="304"/>
      <c r="G194" s="304"/>
    </row>
    <row r="195" spans="1:7" s="225" customFormat="1" ht="12.75" customHeight="1">
      <c r="A195" s="303"/>
      <c r="B195" s="303"/>
      <c r="C195" s="304"/>
      <c r="D195" s="304"/>
      <c r="E195" s="304"/>
      <c r="F195" s="304"/>
      <c r="G195" s="304"/>
    </row>
    <row r="196" spans="1:7" s="225" customFormat="1" ht="12.75" customHeight="1">
      <c r="A196" s="303"/>
      <c r="B196" s="303"/>
      <c r="C196" s="304"/>
      <c r="D196" s="304"/>
      <c r="E196" s="304"/>
      <c r="F196" s="304"/>
      <c r="G196" s="304"/>
    </row>
    <row r="197" spans="1:7" s="225" customFormat="1" ht="12.75" customHeight="1">
      <c r="A197" s="303"/>
      <c r="B197" s="303"/>
      <c r="C197" s="304"/>
      <c r="D197" s="304"/>
      <c r="E197" s="304"/>
      <c r="F197" s="304"/>
      <c r="G197" s="304"/>
    </row>
    <row r="198" spans="1:7" s="225" customFormat="1" ht="12.75" customHeight="1">
      <c r="A198" s="303"/>
      <c r="B198" s="303"/>
      <c r="C198" s="304"/>
      <c r="D198" s="304"/>
      <c r="E198" s="304"/>
      <c r="F198" s="304"/>
      <c r="G198" s="304"/>
    </row>
    <row r="199" spans="1:7" s="225" customFormat="1" ht="12.75" customHeight="1">
      <c r="A199" s="303"/>
      <c r="B199" s="303"/>
      <c r="C199" s="304"/>
      <c r="D199" s="304"/>
      <c r="E199" s="304"/>
      <c r="F199" s="304"/>
      <c r="G199" s="304"/>
    </row>
    <row r="200" spans="1:7" s="225" customFormat="1" ht="12.75" customHeight="1">
      <c r="A200" s="303"/>
      <c r="B200" s="303"/>
      <c r="C200" s="304"/>
      <c r="D200" s="304"/>
      <c r="E200" s="304"/>
      <c r="F200" s="304"/>
      <c r="G200" s="304"/>
    </row>
    <row r="201" spans="1:7" s="225" customFormat="1" ht="12.75" customHeight="1">
      <c r="A201" s="303"/>
      <c r="B201" s="303"/>
      <c r="C201" s="304"/>
      <c r="D201" s="304"/>
      <c r="E201" s="304"/>
      <c r="F201" s="304"/>
      <c r="G201" s="304"/>
    </row>
    <row r="202" spans="1:7" s="225" customFormat="1" ht="12.75" customHeight="1">
      <c r="A202" s="303"/>
      <c r="B202" s="303"/>
      <c r="C202" s="304"/>
      <c r="D202" s="304"/>
      <c r="E202" s="304"/>
      <c r="F202" s="304"/>
      <c r="G202" s="304"/>
    </row>
    <row r="203" spans="1:7" s="225" customFormat="1" ht="12.75" customHeight="1">
      <c r="A203" s="303"/>
      <c r="B203" s="303"/>
      <c r="C203" s="304"/>
      <c r="D203" s="304"/>
      <c r="E203" s="304"/>
      <c r="F203" s="304"/>
      <c r="G203" s="304"/>
    </row>
    <row r="204" spans="1:7" s="225" customFormat="1" ht="12.75" customHeight="1">
      <c r="A204" s="303"/>
      <c r="B204" s="303"/>
      <c r="C204" s="304"/>
      <c r="D204" s="304"/>
      <c r="E204" s="304"/>
      <c r="F204" s="304"/>
      <c r="G204" s="304"/>
    </row>
    <row r="205" spans="1:7" s="225" customFormat="1" ht="12.75" customHeight="1">
      <c r="A205" s="303"/>
      <c r="B205" s="303"/>
      <c r="C205" s="304"/>
      <c r="D205" s="304"/>
      <c r="E205" s="304"/>
      <c r="F205" s="304"/>
      <c r="G205" s="304"/>
    </row>
    <row r="206" spans="1:7" s="225" customFormat="1" ht="12.75" customHeight="1">
      <c r="A206" s="303"/>
      <c r="B206" s="303"/>
      <c r="C206" s="304"/>
      <c r="D206" s="304"/>
      <c r="E206" s="304"/>
      <c r="F206" s="304"/>
      <c r="G206" s="304"/>
    </row>
    <row r="207" spans="1:7" s="225" customFormat="1" ht="12.75" customHeight="1">
      <c r="A207" s="303"/>
      <c r="B207" s="303"/>
      <c r="C207" s="304"/>
      <c r="D207" s="304"/>
      <c r="E207" s="304"/>
      <c r="F207" s="304"/>
      <c r="G207" s="304"/>
    </row>
    <row r="208" spans="1:7" s="225" customFormat="1" ht="12.75" customHeight="1">
      <c r="A208" s="303"/>
      <c r="B208" s="303"/>
      <c r="C208" s="304"/>
      <c r="D208" s="304"/>
      <c r="E208" s="304"/>
      <c r="F208" s="304"/>
      <c r="G208" s="304"/>
    </row>
    <row r="209" spans="1:7" s="225" customFormat="1" ht="12.75" customHeight="1">
      <c r="A209" s="303"/>
      <c r="B209" s="303"/>
      <c r="C209" s="304"/>
      <c r="D209" s="304"/>
      <c r="E209" s="304"/>
      <c r="F209" s="304"/>
      <c r="G209" s="304"/>
    </row>
    <row r="210" spans="1:7" s="225" customFormat="1" ht="12.75" customHeight="1">
      <c r="A210" s="303"/>
      <c r="B210" s="303"/>
      <c r="C210" s="304"/>
      <c r="D210" s="304"/>
      <c r="E210" s="304"/>
      <c r="F210" s="304"/>
      <c r="G210" s="304"/>
    </row>
    <row r="211" spans="1:7" s="225" customFormat="1" ht="12.75" customHeight="1">
      <c r="A211" s="303"/>
      <c r="B211" s="303"/>
      <c r="C211" s="304"/>
      <c r="D211" s="304"/>
      <c r="E211" s="304"/>
      <c r="F211" s="304"/>
      <c r="G211" s="304"/>
    </row>
    <row r="212" spans="1:7" s="225" customFormat="1" ht="12.75" customHeight="1">
      <c r="A212" s="303"/>
      <c r="B212" s="303"/>
      <c r="C212" s="304"/>
      <c r="D212" s="304"/>
      <c r="E212" s="304"/>
      <c r="F212" s="304"/>
      <c r="G212" s="304"/>
    </row>
    <row r="213" spans="1:7" s="225" customFormat="1" ht="12.75" customHeight="1">
      <c r="A213" s="303"/>
      <c r="B213" s="303"/>
      <c r="C213" s="304"/>
      <c r="D213" s="304"/>
      <c r="E213" s="304"/>
      <c r="F213" s="304"/>
      <c r="G213" s="304"/>
    </row>
    <row r="214" spans="1:7" s="225" customFormat="1" ht="12.75" customHeight="1">
      <c r="A214" s="303"/>
      <c r="B214" s="303"/>
      <c r="C214" s="304"/>
      <c r="D214" s="304"/>
      <c r="E214" s="304"/>
      <c r="F214" s="304"/>
      <c r="G214" s="304"/>
    </row>
    <row r="215" spans="1:7" s="225" customFormat="1" ht="12.75" customHeight="1">
      <c r="A215" s="303"/>
      <c r="B215" s="303"/>
      <c r="C215" s="304"/>
      <c r="D215" s="304"/>
      <c r="E215" s="304"/>
      <c r="F215" s="304"/>
      <c r="G215" s="304"/>
    </row>
    <row r="216" spans="1:7" s="225" customFormat="1" ht="12.75" customHeight="1">
      <c r="A216" s="303"/>
      <c r="B216" s="303"/>
      <c r="C216" s="304"/>
      <c r="D216" s="304"/>
      <c r="E216" s="304"/>
      <c r="F216" s="304"/>
      <c r="G216" s="304"/>
    </row>
    <row r="217" spans="1:7" s="225" customFormat="1" ht="12.75" customHeight="1">
      <c r="A217" s="303"/>
      <c r="B217" s="303"/>
      <c r="C217" s="304"/>
      <c r="D217" s="304"/>
      <c r="E217" s="304"/>
      <c r="F217" s="304"/>
      <c r="G217" s="304"/>
    </row>
    <row r="218" spans="1:7" s="225" customFormat="1" ht="12.75" customHeight="1">
      <c r="A218" s="303"/>
      <c r="B218" s="303"/>
      <c r="C218" s="304"/>
      <c r="D218" s="304"/>
      <c r="E218" s="304"/>
      <c r="F218" s="304"/>
      <c r="G218" s="304"/>
    </row>
    <row r="219" spans="1:7" s="225" customFormat="1" ht="12.75" customHeight="1">
      <c r="A219" s="303"/>
      <c r="B219" s="303"/>
      <c r="C219" s="304"/>
      <c r="D219" s="304"/>
      <c r="E219" s="304"/>
      <c r="F219" s="304"/>
      <c r="G219" s="304"/>
    </row>
    <row r="220" spans="1:7" s="225" customFormat="1" ht="12.75" customHeight="1">
      <c r="A220" s="303"/>
      <c r="B220" s="303"/>
      <c r="C220" s="304"/>
      <c r="D220" s="304"/>
      <c r="E220" s="304"/>
      <c r="F220" s="304"/>
      <c r="G220" s="304"/>
    </row>
    <row r="221" spans="1:7" s="225" customFormat="1" ht="12.75" customHeight="1">
      <c r="A221" s="303"/>
      <c r="B221" s="303"/>
      <c r="C221" s="304"/>
      <c r="D221" s="304"/>
      <c r="E221" s="304"/>
      <c r="F221" s="304"/>
      <c r="G221" s="304"/>
    </row>
    <row r="222" spans="1:7" s="225" customFormat="1" ht="12.75" customHeight="1">
      <c r="A222" s="303"/>
      <c r="B222" s="303"/>
      <c r="C222" s="304"/>
      <c r="D222" s="304"/>
      <c r="E222" s="304"/>
      <c r="F222" s="304"/>
      <c r="G222" s="304"/>
    </row>
    <row r="223" spans="1:7" s="225" customFormat="1" ht="12.75" customHeight="1">
      <c r="A223" s="303"/>
      <c r="B223" s="303"/>
      <c r="C223" s="304"/>
      <c r="D223" s="304"/>
      <c r="E223" s="304"/>
      <c r="F223" s="304"/>
      <c r="G223" s="304"/>
    </row>
    <row r="224" spans="1:7" s="225" customFormat="1" ht="12.75" customHeight="1">
      <c r="A224" s="303"/>
      <c r="B224" s="303"/>
      <c r="C224" s="304"/>
      <c r="D224" s="304"/>
      <c r="E224" s="304"/>
      <c r="F224" s="304"/>
      <c r="G224" s="304"/>
    </row>
    <row r="225" spans="1:7" s="225" customFormat="1" ht="12.75" customHeight="1">
      <c r="A225" s="303"/>
      <c r="B225" s="303"/>
      <c r="C225" s="304"/>
      <c r="D225" s="304"/>
      <c r="E225" s="304"/>
      <c r="F225" s="304"/>
      <c r="G225" s="304"/>
    </row>
    <row r="226" spans="1:7" s="225" customFormat="1" ht="12.75" customHeight="1">
      <c r="A226" s="303"/>
      <c r="B226" s="303"/>
      <c r="C226" s="304"/>
      <c r="D226" s="304"/>
      <c r="E226" s="304"/>
      <c r="F226" s="304"/>
      <c r="G226" s="304"/>
    </row>
    <row r="227" spans="1:7" s="225" customFormat="1" ht="12.75" customHeight="1">
      <c r="A227" s="303"/>
      <c r="B227" s="303"/>
      <c r="C227" s="304"/>
      <c r="D227" s="304"/>
      <c r="E227" s="304"/>
      <c r="F227" s="304"/>
      <c r="G227" s="304"/>
    </row>
    <row r="228" spans="1:7" s="225" customFormat="1" ht="12.75" customHeight="1">
      <c r="A228" s="303"/>
      <c r="B228" s="303"/>
      <c r="C228" s="304"/>
      <c r="D228" s="304"/>
      <c r="E228" s="304"/>
      <c r="F228" s="304"/>
      <c r="G228" s="304"/>
    </row>
    <row r="229" spans="1:7" s="225" customFormat="1" ht="12.75" customHeight="1">
      <c r="A229" s="303"/>
      <c r="B229" s="303"/>
      <c r="C229" s="304"/>
      <c r="D229" s="304"/>
      <c r="E229" s="304"/>
      <c r="F229" s="304"/>
      <c r="G229" s="304"/>
    </row>
    <row r="230" spans="1:7" s="225" customFormat="1" ht="12.75" customHeight="1">
      <c r="A230" s="303"/>
      <c r="B230" s="303"/>
      <c r="C230" s="304"/>
      <c r="D230" s="304"/>
      <c r="E230" s="304"/>
      <c r="F230" s="304"/>
      <c r="G230" s="304"/>
    </row>
    <row r="231" spans="1:7" s="225" customFormat="1" ht="12.75" customHeight="1">
      <c r="A231" s="303"/>
      <c r="B231" s="303"/>
      <c r="C231" s="304"/>
      <c r="D231" s="304"/>
      <c r="E231" s="304"/>
      <c r="F231" s="304"/>
      <c r="G231" s="304"/>
    </row>
    <row r="232" spans="1:7" s="225" customFormat="1" ht="12.75" customHeight="1">
      <c r="A232" s="303"/>
      <c r="B232" s="303"/>
      <c r="C232" s="304"/>
      <c r="D232" s="304"/>
      <c r="E232" s="304"/>
      <c r="F232" s="304"/>
      <c r="G232" s="304"/>
    </row>
    <row r="233" spans="1:7" s="225" customFormat="1" ht="12.75" customHeight="1">
      <c r="A233" s="303"/>
      <c r="B233" s="303"/>
      <c r="C233" s="304"/>
      <c r="D233" s="304"/>
      <c r="E233" s="304"/>
      <c r="F233" s="304"/>
      <c r="G233" s="304"/>
    </row>
    <row r="234" spans="1:7" s="225" customFormat="1" ht="12.75" customHeight="1">
      <c r="A234" s="303"/>
      <c r="B234" s="303"/>
      <c r="C234" s="304"/>
      <c r="D234" s="304"/>
      <c r="E234" s="304"/>
      <c r="F234" s="304"/>
      <c r="G234" s="304"/>
    </row>
    <row r="235" spans="1:7" s="225" customFormat="1" ht="12.75" customHeight="1">
      <c r="A235" s="305"/>
      <c r="B235" s="305"/>
      <c r="C235" s="307"/>
      <c r="D235" s="307"/>
      <c r="E235" s="307"/>
      <c r="F235" s="307"/>
      <c r="G235" s="307"/>
    </row>
    <row r="236" spans="1:7" s="225" customFormat="1" ht="12.75" customHeight="1">
      <c r="A236" s="305"/>
      <c r="B236" s="305"/>
      <c r="C236" s="307"/>
      <c r="D236" s="307"/>
      <c r="E236" s="307"/>
      <c r="F236" s="307"/>
      <c r="G236" s="307"/>
    </row>
    <row r="237" spans="1:7" s="225" customFormat="1" ht="12.75" customHeight="1">
      <c r="A237" s="305"/>
      <c r="B237" s="305"/>
      <c r="C237" s="307"/>
      <c r="D237" s="307"/>
      <c r="E237" s="307"/>
      <c r="F237" s="307"/>
      <c r="G237" s="307"/>
    </row>
    <row r="238" spans="1:7" s="225" customFormat="1" ht="12.75" customHeight="1">
      <c r="A238" s="305"/>
      <c r="B238" s="305"/>
      <c r="C238" s="307"/>
      <c r="D238" s="307"/>
      <c r="E238" s="307"/>
      <c r="F238" s="307"/>
      <c r="G238" s="307"/>
    </row>
    <row r="239" spans="1:7" s="225" customFormat="1" ht="12.75" customHeight="1">
      <c r="A239" s="305"/>
      <c r="B239" s="305"/>
      <c r="C239" s="307"/>
      <c r="D239" s="307"/>
      <c r="E239" s="307"/>
      <c r="F239" s="307"/>
      <c r="G239" s="307"/>
    </row>
    <row r="240" spans="1:7" s="225" customFormat="1" ht="12.75" customHeight="1">
      <c r="A240" s="305"/>
      <c r="B240" s="305"/>
      <c r="C240" s="307"/>
      <c r="D240" s="307"/>
      <c r="E240" s="307"/>
      <c r="F240" s="307"/>
      <c r="G240" s="307"/>
    </row>
    <row r="241" spans="1:7" s="225" customFormat="1" ht="12.75" customHeight="1">
      <c r="A241" s="305"/>
      <c r="B241" s="305"/>
      <c r="C241" s="307"/>
      <c r="D241" s="307"/>
      <c r="E241" s="307"/>
      <c r="F241" s="307"/>
      <c r="G241" s="307"/>
    </row>
    <row r="242" spans="1:7" s="225" customFormat="1" ht="12.75" customHeight="1">
      <c r="A242" s="305"/>
      <c r="B242" s="305"/>
      <c r="C242" s="307"/>
      <c r="D242" s="307"/>
      <c r="E242" s="307"/>
      <c r="F242" s="307"/>
      <c r="G242" s="307"/>
    </row>
    <row r="243" spans="1:7" s="225" customFormat="1" ht="12.75" customHeight="1">
      <c r="A243" s="305"/>
      <c r="B243" s="305"/>
      <c r="C243" s="307"/>
      <c r="D243" s="307"/>
      <c r="E243" s="307"/>
      <c r="F243" s="307"/>
      <c r="G243" s="307"/>
    </row>
    <row r="244" spans="1:7" s="225" customFormat="1" ht="12.75" customHeight="1">
      <c r="A244" s="305"/>
      <c r="B244" s="305"/>
      <c r="C244" s="307"/>
      <c r="D244" s="307"/>
      <c r="E244" s="307"/>
      <c r="F244" s="307"/>
      <c r="G244" s="307"/>
    </row>
    <row r="245" spans="1:7" s="225" customFormat="1" ht="12.75" customHeight="1">
      <c r="A245" s="305"/>
      <c r="B245" s="305"/>
      <c r="C245" s="307"/>
      <c r="D245" s="307"/>
      <c r="E245" s="307"/>
      <c r="F245" s="307"/>
      <c r="G245" s="307"/>
    </row>
    <row r="246" spans="1:7" s="225" customFormat="1" ht="12.75" customHeight="1">
      <c r="A246" s="305"/>
      <c r="B246" s="305"/>
      <c r="C246" s="307"/>
      <c r="D246" s="307"/>
      <c r="E246" s="307"/>
      <c r="F246" s="307"/>
      <c r="G246" s="307"/>
    </row>
    <row r="247" spans="1:7" s="225" customFormat="1" ht="12.75" customHeight="1">
      <c r="A247" s="305"/>
      <c r="B247" s="305"/>
      <c r="C247" s="307"/>
      <c r="D247" s="307"/>
      <c r="E247" s="307"/>
      <c r="F247" s="307"/>
      <c r="G247" s="307"/>
    </row>
    <row r="248" spans="1:7" s="225" customFormat="1" ht="12.75" customHeight="1">
      <c r="A248" s="305"/>
      <c r="B248" s="305"/>
      <c r="C248" s="307"/>
      <c r="D248" s="307"/>
      <c r="E248" s="307"/>
      <c r="F248" s="307"/>
      <c r="G248" s="307"/>
    </row>
    <row r="249" spans="1:7" s="225" customFormat="1" ht="12.75" customHeight="1">
      <c r="A249" s="305"/>
      <c r="B249" s="305"/>
      <c r="C249" s="307"/>
      <c r="D249" s="307"/>
      <c r="E249" s="307"/>
      <c r="F249" s="307"/>
      <c r="G249" s="307"/>
    </row>
    <row r="250" spans="1:7" s="225" customFormat="1" ht="12.75" customHeight="1">
      <c r="A250" s="305"/>
      <c r="B250" s="305"/>
      <c r="C250" s="307"/>
      <c r="D250" s="307"/>
      <c r="E250" s="307"/>
      <c r="F250" s="307"/>
      <c r="G250" s="307"/>
    </row>
    <row r="251" spans="1:7" s="225" customFormat="1" ht="12.75" customHeight="1">
      <c r="A251" s="305"/>
      <c r="B251" s="305"/>
      <c r="C251" s="307"/>
      <c r="D251" s="307"/>
      <c r="E251" s="307"/>
      <c r="F251" s="307"/>
      <c r="G251" s="307"/>
    </row>
    <row r="252" spans="1:7" s="225" customFormat="1" ht="12.75" customHeight="1">
      <c r="A252" s="305"/>
      <c r="B252" s="305"/>
      <c r="C252" s="307"/>
      <c r="D252" s="307"/>
      <c r="E252" s="307"/>
      <c r="F252" s="307"/>
      <c r="G252" s="307"/>
    </row>
    <row r="253" spans="1:7" s="225" customFormat="1" ht="12.75" customHeight="1">
      <c r="A253" s="305"/>
      <c r="B253" s="305"/>
      <c r="C253" s="307"/>
      <c r="D253" s="307"/>
      <c r="E253" s="307"/>
      <c r="F253" s="307"/>
      <c r="G253" s="307"/>
    </row>
    <row r="254" spans="1:7" s="225" customFormat="1" ht="12.75" customHeight="1">
      <c r="A254" s="305"/>
      <c r="B254" s="305"/>
      <c r="C254" s="307"/>
      <c r="D254" s="307"/>
      <c r="E254" s="307"/>
      <c r="F254" s="307"/>
      <c r="G254" s="307"/>
    </row>
    <row r="255" spans="1:7" s="225" customFormat="1" ht="12.75" customHeight="1">
      <c r="A255" s="305"/>
      <c r="B255" s="305"/>
      <c r="C255" s="307"/>
      <c r="D255" s="307"/>
      <c r="E255" s="307"/>
      <c r="F255" s="307"/>
      <c r="G255" s="307"/>
    </row>
    <row r="256" spans="1:7" s="225" customFormat="1" ht="12.75" customHeight="1">
      <c r="A256" s="305"/>
      <c r="B256" s="305"/>
      <c r="C256" s="307"/>
      <c r="D256" s="307"/>
      <c r="E256" s="307"/>
      <c r="F256" s="307"/>
      <c r="G256" s="307"/>
    </row>
    <row r="257" spans="1:7" s="225" customFormat="1" ht="12.75" customHeight="1">
      <c r="A257" s="305"/>
      <c r="B257" s="305"/>
      <c r="C257" s="307"/>
      <c r="D257" s="307"/>
      <c r="E257" s="307"/>
      <c r="F257" s="307"/>
      <c r="G257" s="307"/>
    </row>
    <row r="258" spans="1:7" s="225" customFormat="1" ht="12.75" customHeight="1">
      <c r="A258" s="305"/>
      <c r="B258" s="305"/>
      <c r="C258" s="307"/>
      <c r="D258" s="307"/>
      <c r="E258" s="307"/>
      <c r="F258" s="307"/>
      <c r="G258" s="307"/>
    </row>
    <row r="259" spans="1:7" s="225" customFormat="1" ht="12.75" customHeight="1">
      <c r="A259" s="305"/>
      <c r="B259" s="305"/>
      <c r="C259" s="307"/>
      <c r="D259" s="307"/>
      <c r="E259" s="307"/>
      <c r="F259" s="307"/>
      <c r="G259" s="307"/>
    </row>
    <row r="260" spans="1:7" s="225" customFormat="1" ht="12.75" customHeight="1">
      <c r="A260" s="305"/>
      <c r="B260" s="305"/>
      <c r="C260" s="307"/>
      <c r="D260" s="307"/>
      <c r="E260" s="307"/>
      <c r="F260" s="307"/>
      <c r="G260" s="307"/>
    </row>
    <row r="261" spans="1:7" s="225" customFormat="1" ht="12.75" customHeight="1">
      <c r="A261" s="305"/>
      <c r="B261" s="305"/>
      <c r="C261" s="307"/>
      <c r="D261" s="307"/>
      <c r="E261" s="307"/>
      <c r="F261" s="307"/>
      <c r="G261" s="307"/>
    </row>
    <row r="262" spans="1:7" s="225" customFormat="1" ht="12.75" customHeight="1">
      <c r="A262" s="305"/>
      <c r="B262" s="305"/>
      <c r="C262" s="307"/>
      <c r="D262" s="307"/>
      <c r="E262" s="307"/>
      <c r="F262" s="307"/>
      <c r="G262" s="307"/>
    </row>
    <row r="263" spans="1:7" s="225" customFormat="1" ht="12.75" customHeight="1">
      <c r="A263" s="305"/>
      <c r="B263" s="305"/>
      <c r="C263" s="307"/>
      <c r="D263" s="307"/>
      <c r="E263" s="307"/>
      <c r="F263" s="307"/>
      <c r="G263" s="307"/>
    </row>
    <row r="264" spans="1:7" s="225" customFormat="1" ht="12.75" customHeight="1">
      <c r="A264" s="305"/>
      <c r="B264" s="305"/>
      <c r="C264" s="307"/>
      <c r="D264" s="307"/>
      <c r="E264" s="307"/>
      <c r="F264" s="307"/>
      <c r="G264" s="307"/>
    </row>
    <row r="265" spans="1:7" s="225" customFormat="1" ht="12.75" customHeight="1">
      <c r="A265" s="305"/>
      <c r="B265" s="305"/>
      <c r="C265" s="307"/>
      <c r="D265" s="307"/>
      <c r="E265" s="307"/>
      <c r="F265" s="307"/>
      <c r="G265" s="307"/>
    </row>
    <row r="266" spans="1:7" s="225" customFormat="1" ht="12.75" customHeight="1">
      <c r="A266" s="305"/>
      <c r="B266" s="305"/>
      <c r="C266" s="307"/>
      <c r="D266" s="307"/>
      <c r="E266" s="307"/>
      <c r="F266" s="307"/>
      <c r="G266" s="307"/>
    </row>
    <row r="267" spans="1:7" s="225" customFormat="1" ht="12.75" customHeight="1">
      <c r="A267" s="305"/>
      <c r="B267" s="305"/>
      <c r="C267" s="307"/>
      <c r="D267" s="307"/>
      <c r="E267" s="307"/>
      <c r="F267" s="307"/>
      <c r="G267" s="307"/>
    </row>
    <row r="268" spans="1:7" s="225" customFormat="1" ht="12.75" customHeight="1">
      <c r="A268" s="305"/>
      <c r="B268" s="305"/>
      <c r="C268" s="307"/>
      <c r="D268" s="307"/>
      <c r="E268" s="307"/>
      <c r="F268" s="307"/>
      <c r="G268" s="307"/>
    </row>
    <row r="269" spans="1:7" s="225" customFormat="1" ht="12.75" customHeight="1">
      <c r="A269" s="305"/>
      <c r="B269" s="305"/>
      <c r="C269" s="307"/>
      <c r="D269" s="307"/>
      <c r="E269" s="307"/>
      <c r="F269" s="307"/>
      <c r="G269" s="307"/>
    </row>
    <row r="270" spans="1:7" s="225" customFormat="1" ht="12.75" customHeight="1">
      <c r="A270" s="305"/>
      <c r="B270" s="305"/>
      <c r="C270" s="307"/>
      <c r="D270" s="307"/>
      <c r="E270" s="307"/>
      <c r="F270" s="307"/>
      <c r="G270" s="307"/>
    </row>
    <row r="271" spans="1:7" s="225" customFormat="1" ht="12.75" customHeight="1">
      <c r="A271" s="305"/>
      <c r="B271" s="305"/>
      <c r="C271" s="307"/>
      <c r="D271" s="307"/>
      <c r="E271" s="307"/>
      <c r="F271" s="307"/>
      <c r="G271" s="307"/>
    </row>
    <row r="272" spans="1:7" s="225" customFormat="1" ht="12.75" customHeight="1">
      <c r="A272" s="305"/>
      <c r="B272" s="305"/>
      <c r="C272" s="307"/>
      <c r="D272" s="307"/>
      <c r="E272" s="307"/>
      <c r="F272" s="307"/>
      <c r="G272" s="307"/>
    </row>
    <row r="273" spans="1:7" s="225" customFormat="1" ht="12.75" customHeight="1">
      <c r="A273" s="305"/>
      <c r="B273" s="305"/>
      <c r="C273" s="307"/>
      <c r="D273" s="307"/>
      <c r="E273" s="307"/>
      <c r="F273" s="307"/>
      <c r="G273" s="307"/>
    </row>
    <row r="274" spans="1:7" s="225" customFormat="1" ht="12.75" customHeight="1">
      <c r="A274" s="305"/>
      <c r="B274" s="305"/>
      <c r="C274" s="307"/>
      <c r="D274" s="307"/>
      <c r="E274" s="307"/>
      <c r="F274" s="307"/>
      <c r="G274" s="307"/>
    </row>
    <row r="275" spans="1:7" s="225" customFormat="1" ht="12.75" customHeight="1">
      <c r="A275" s="305"/>
      <c r="B275" s="305"/>
      <c r="C275" s="307"/>
      <c r="D275" s="307"/>
      <c r="E275" s="307"/>
      <c r="F275" s="307"/>
      <c r="G275" s="307"/>
    </row>
    <row r="276" spans="1:7" s="225" customFormat="1" ht="12.75" customHeight="1">
      <c r="A276" s="305"/>
      <c r="B276" s="305"/>
      <c r="C276" s="307"/>
      <c r="D276" s="307"/>
      <c r="E276" s="307"/>
      <c r="F276" s="307"/>
      <c r="G276" s="307"/>
    </row>
    <row r="277" spans="1:7" s="225" customFormat="1" ht="12.75" customHeight="1">
      <c r="A277" s="305"/>
      <c r="B277" s="305"/>
      <c r="C277" s="307"/>
      <c r="D277" s="307"/>
      <c r="E277" s="307"/>
      <c r="F277" s="307"/>
      <c r="G277" s="307"/>
    </row>
    <row r="278" spans="1:7" s="225" customFormat="1" ht="12.75" customHeight="1">
      <c r="A278" s="305"/>
      <c r="B278" s="305"/>
      <c r="C278" s="307"/>
      <c r="D278" s="307"/>
      <c r="E278" s="307"/>
      <c r="F278" s="307"/>
      <c r="G278" s="307"/>
    </row>
    <row r="279" spans="1:7" s="225" customFormat="1" ht="12.75" customHeight="1">
      <c r="A279" s="305"/>
      <c r="B279" s="305"/>
      <c r="C279" s="307"/>
      <c r="D279" s="307"/>
      <c r="E279" s="307"/>
      <c r="F279" s="307"/>
      <c r="G279" s="307"/>
    </row>
    <row r="280" spans="1:7" s="225" customFormat="1" ht="12.75" customHeight="1">
      <c r="A280" s="305"/>
      <c r="B280" s="305"/>
      <c r="C280" s="307"/>
      <c r="D280" s="307"/>
      <c r="E280" s="307"/>
      <c r="F280" s="307"/>
      <c r="G280" s="307"/>
    </row>
    <row r="281" spans="1:7" s="225" customFormat="1" ht="12.75" customHeight="1">
      <c r="A281" s="305"/>
      <c r="B281" s="305"/>
      <c r="C281" s="307"/>
      <c r="D281" s="307"/>
      <c r="E281" s="307"/>
      <c r="F281" s="307"/>
      <c r="G281" s="307"/>
    </row>
    <row r="282" spans="1:7" s="225" customFormat="1" ht="12.75" customHeight="1">
      <c r="A282" s="305"/>
      <c r="B282" s="305"/>
      <c r="C282" s="307"/>
      <c r="D282" s="307"/>
      <c r="E282" s="307"/>
      <c r="F282" s="307"/>
      <c r="G282" s="307"/>
    </row>
    <row r="283" spans="1:7" s="225" customFormat="1" ht="12.75" customHeight="1">
      <c r="A283" s="305"/>
      <c r="B283" s="305"/>
      <c r="C283" s="307"/>
      <c r="D283" s="307"/>
      <c r="E283" s="307"/>
      <c r="F283" s="307"/>
      <c r="G283" s="307"/>
    </row>
    <row r="284" spans="1:7" s="225" customFormat="1" ht="12.75" customHeight="1">
      <c r="A284" s="305"/>
      <c r="B284" s="305"/>
      <c r="C284" s="307"/>
      <c r="D284" s="307"/>
      <c r="E284" s="307"/>
      <c r="F284" s="307"/>
      <c r="G284" s="307"/>
    </row>
    <row r="285" spans="1:7" s="225" customFormat="1" ht="12.75" customHeight="1">
      <c r="A285" s="305"/>
      <c r="B285" s="305"/>
      <c r="C285" s="307"/>
      <c r="D285" s="307"/>
      <c r="E285" s="307"/>
      <c r="F285" s="307"/>
      <c r="G285" s="307"/>
    </row>
    <row r="286" spans="1:7" s="225" customFormat="1" ht="12.75" customHeight="1">
      <c r="A286" s="305"/>
      <c r="B286" s="305"/>
      <c r="C286" s="307"/>
      <c r="D286" s="307"/>
      <c r="E286" s="307"/>
      <c r="F286" s="307"/>
      <c r="G286" s="307"/>
    </row>
    <row r="287" spans="1:7" s="225" customFormat="1" ht="12.75" customHeight="1">
      <c r="A287" s="305"/>
      <c r="B287" s="305"/>
      <c r="C287" s="307"/>
      <c r="D287" s="307"/>
      <c r="E287" s="307"/>
      <c r="F287" s="307"/>
      <c r="G287" s="307"/>
    </row>
    <row r="288" spans="1:7" s="225" customFormat="1" ht="12.75" customHeight="1">
      <c r="A288" s="305"/>
      <c r="B288" s="305"/>
      <c r="C288" s="307"/>
      <c r="D288" s="307"/>
      <c r="E288" s="307"/>
      <c r="F288" s="307"/>
      <c r="G288" s="307"/>
    </row>
    <row r="289" spans="1:7" s="225" customFormat="1" ht="12.75" customHeight="1">
      <c r="A289" s="305"/>
      <c r="B289" s="305"/>
      <c r="C289" s="307"/>
      <c r="D289" s="307"/>
      <c r="E289" s="307"/>
      <c r="F289" s="307"/>
      <c r="G289" s="307"/>
    </row>
    <row r="290" spans="1:7" s="225" customFormat="1" ht="12.75" customHeight="1">
      <c r="A290" s="305"/>
      <c r="B290" s="305"/>
      <c r="C290" s="307"/>
      <c r="D290" s="307"/>
      <c r="E290" s="307"/>
      <c r="F290" s="307"/>
      <c r="G290" s="307"/>
    </row>
    <row r="291" spans="1:7" s="225" customFormat="1" ht="12.75" customHeight="1">
      <c r="A291" s="305"/>
      <c r="B291" s="305"/>
      <c r="C291" s="307"/>
      <c r="D291" s="307"/>
      <c r="E291" s="307"/>
      <c r="F291" s="307"/>
      <c r="G291" s="307"/>
    </row>
    <row r="292" spans="1:7" s="225" customFormat="1" ht="12.75" customHeight="1">
      <c r="A292" s="305"/>
      <c r="B292" s="305"/>
      <c r="C292" s="307"/>
      <c r="D292" s="307"/>
      <c r="E292" s="307"/>
      <c r="F292" s="307"/>
      <c r="G292" s="307"/>
    </row>
    <row r="293" spans="1:7" s="225" customFormat="1" ht="12.75" customHeight="1">
      <c r="A293" s="305"/>
      <c r="B293" s="305"/>
      <c r="C293" s="307"/>
      <c r="D293" s="307"/>
      <c r="E293" s="307"/>
      <c r="F293" s="307"/>
      <c r="G293" s="307"/>
    </row>
    <row r="294" spans="1:7" s="225" customFormat="1" ht="12.75" customHeight="1">
      <c r="A294" s="305"/>
      <c r="B294" s="305"/>
      <c r="C294" s="307"/>
      <c r="D294" s="307"/>
      <c r="E294" s="307"/>
      <c r="F294" s="307"/>
      <c r="G294" s="307"/>
    </row>
    <row r="295" spans="1:7" s="225" customFormat="1" ht="12.75" customHeight="1">
      <c r="A295" s="305"/>
      <c r="B295" s="305"/>
      <c r="C295" s="307"/>
      <c r="D295" s="307"/>
      <c r="E295" s="307"/>
      <c r="F295" s="307"/>
      <c r="G295" s="307"/>
    </row>
    <row r="296" spans="1:7" s="225" customFormat="1" ht="12.75" customHeight="1">
      <c r="A296" s="305"/>
      <c r="B296" s="305"/>
      <c r="C296" s="307"/>
      <c r="D296" s="307"/>
      <c r="E296" s="307"/>
      <c r="F296" s="307"/>
      <c r="G296" s="307"/>
    </row>
    <row r="297" spans="1:7" s="225" customFormat="1" ht="12.75" customHeight="1">
      <c r="A297" s="305"/>
      <c r="B297" s="305"/>
      <c r="C297" s="307"/>
      <c r="D297" s="307"/>
      <c r="E297" s="307"/>
      <c r="F297" s="307"/>
      <c r="G297" s="307"/>
    </row>
    <row r="298" spans="1:7" s="225" customFormat="1" ht="12.75" customHeight="1">
      <c r="A298" s="305"/>
      <c r="B298" s="305"/>
      <c r="C298" s="307"/>
      <c r="D298" s="307"/>
      <c r="E298" s="307"/>
      <c r="F298" s="307"/>
      <c r="G298" s="307"/>
    </row>
    <row r="299" spans="1:7" s="225" customFormat="1" ht="12.75" customHeight="1">
      <c r="A299" s="305"/>
      <c r="B299" s="305"/>
      <c r="C299" s="307"/>
      <c r="D299" s="307"/>
      <c r="E299" s="307"/>
      <c r="F299" s="307"/>
      <c r="G299" s="307"/>
    </row>
    <row r="300" spans="1:7" s="225" customFormat="1" ht="12.75" customHeight="1">
      <c r="A300" s="305"/>
      <c r="B300" s="305"/>
      <c r="C300" s="307"/>
      <c r="D300" s="307"/>
      <c r="E300" s="307"/>
      <c r="F300" s="307"/>
      <c r="G300" s="307"/>
    </row>
    <row r="301" spans="1:7" s="225" customFormat="1" ht="12.75" customHeight="1">
      <c r="A301" s="305"/>
      <c r="B301" s="305"/>
      <c r="C301" s="307"/>
      <c r="D301" s="307"/>
      <c r="E301" s="307"/>
      <c r="F301" s="307"/>
      <c r="G301" s="307"/>
    </row>
    <row r="302" spans="1:7" s="225" customFormat="1" ht="12.75" customHeight="1">
      <c r="A302" s="305"/>
      <c r="B302" s="305"/>
      <c r="C302" s="307"/>
      <c r="D302" s="307"/>
      <c r="E302" s="307"/>
      <c r="F302" s="307"/>
      <c r="G302" s="307"/>
    </row>
    <row r="303" spans="1:7" s="225" customFormat="1" ht="12.75" customHeight="1">
      <c r="A303" s="305"/>
      <c r="B303" s="305"/>
      <c r="C303" s="307"/>
      <c r="D303" s="307"/>
      <c r="E303" s="307"/>
      <c r="F303" s="307"/>
      <c r="G303" s="307"/>
    </row>
    <row r="304" spans="1:7" s="225" customFormat="1" ht="12.75" customHeight="1">
      <c r="A304" s="305"/>
      <c r="B304" s="305"/>
      <c r="C304" s="307"/>
      <c r="D304" s="307"/>
      <c r="E304" s="307"/>
      <c r="F304" s="307"/>
      <c r="G304" s="307"/>
    </row>
    <row r="305" spans="1:7" s="225" customFormat="1" ht="12.75" customHeight="1">
      <c r="A305" s="305"/>
      <c r="B305" s="305"/>
      <c r="C305" s="307"/>
      <c r="D305" s="307"/>
      <c r="E305" s="307"/>
      <c r="F305" s="307"/>
      <c r="G305" s="307"/>
    </row>
    <row r="306" spans="1:7" s="225" customFormat="1" ht="12.75" customHeight="1">
      <c r="A306" s="305"/>
      <c r="B306" s="305"/>
      <c r="C306" s="307"/>
      <c r="D306" s="307"/>
      <c r="E306" s="307"/>
      <c r="F306" s="307"/>
      <c r="G306" s="307"/>
    </row>
    <row r="307" spans="1:7" s="225" customFormat="1" ht="12.75" customHeight="1">
      <c r="A307" s="305"/>
      <c r="B307" s="305"/>
      <c r="C307" s="307"/>
      <c r="D307" s="307"/>
      <c r="E307" s="307"/>
      <c r="F307" s="307"/>
      <c r="G307" s="307"/>
    </row>
    <row r="308" spans="1:7" s="225" customFormat="1" ht="12.75" customHeight="1">
      <c r="A308" s="305"/>
      <c r="B308" s="305"/>
      <c r="C308" s="307"/>
      <c r="D308" s="307"/>
      <c r="E308" s="307"/>
      <c r="F308" s="307"/>
      <c r="G308" s="307"/>
    </row>
    <row r="309" spans="1:7" s="225" customFormat="1" ht="12.75" customHeight="1">
      <c r="A309" s="305"/>
      <c r="B309" s="305"/>
      <c r="C309" s="307"/>
      <c r="D309" s="307"/>
      <c r="E309" s="307"/>
      <c r="F309" s="307"/>
      <c r="G309" s="307"/>
    </row>
    <row r="310" spans="1:7" s="225" customFormat="1" ht="12.75" customHeight="1">
      <c r="A310" s="305"/>
      <c r="B310" s="305"/>
      <c r="C310" s="307"/>
      <c r="D310" s="307"/>
      <c r="E310" s="307"/>
      <c r="F310" s="307"/>
      <c r="G310" s="307"/>
    </row>
    <row r="311" spans="1:7" s="225" customFormat="1" ht="12.75" customHeight="1">
      <c r="A311" s="305"/>
      <c r="B311" s="305"/>
      <c r="C311" s="307"/>
      <c r="D311" s="307"/>
      <c r="E311" s="307"/>
      <c r="F311" s="307"/>
      <c r="G311" s="307"/>
    </row>
    <row r="312" spans="1:7" s="225" customFormat="1" ht="12.75" customHeight="1">
      <c r="A312" s="305"/>
      <c r="B312" s="305"/>
      <c r="C312" s="307"/>
      <c r="D312" s="307"/>
      <c r="E312" s="307"/>
      <c r="F312" s="307"/>
      <c r="G312" s="307"/>
    </row>
    <row r="313" spans="1:7" s="225" customFormat="1" ht="12.75" customHeight="1">
      <c r="A313" s="305"/>
      <c r="B313" s="305"/>
      <c r="C313" s="307"/>
      <c r="D313" s="307"/>
      <c r="E313" s="307"/>
      <c r="F313" s="307"/>
      <c r="G313" s="307"/>
    </row>
    <row r="314" spans="1:7" s="225" customFormat="1" ht="12.75" customHeight="1">
      <c r="A314" s="305"/>
      <c r="B314" s="305"/>
      <c r="C314" s="307"/>
      <c r="D314" s="307"/>
      <c r="E314" s="307"/>
      <c r="F314" s="307"/>
      <c r="G314" s="307"/>
    </row>
    <row r="315" spans="1:7" s="225" customFormat="1" ht="12.75" customHeight="1">
      <c r="A315" s="305"/>
      <c r="B315" s="305"/>
      <c r="C315" s="307"/>
      <c r="D315" s="307"/>
      <c r="E315" s="307"/>
      <c r="F315" s="307"/>
      <c r="G315" s="307"/>
    </row>
    <row r="316" spans="1:7" s="225" customFormat="1" ht="12.75" customHeight="1">
      <c r="A316" s="305"/>
      <c r="B316" s="305"/>
      <c r="C316" s="307"/>
      <c r="D316" s="307"/>
      <c r="E316" s="307"/>
      <c r="F316" s="307"/>
      <c r="G316" s="307"/>
    </row>
    <row r="317" spans="1:7" s="225" customFormat="1" ht="12.75" customHeight="1">
      <c r="A317" s="305"/>
      <c r="B317" s="305"/>
      <c r="C317" s="307"/>
      <c r="D317" s="307"/>
      <c r="E317" s="307"/>
      <c r="F317" s="307"/>
      <c r="G317" s="307"/>
    </row>
    <row r="318" spans="1:7" s="225" customFormat="1" ht="12.75" customHeight="1">
      <c r="A318" s="305"/>
      <c r="B318" s="305"/>
      <c r="C318" s="307"/>
      <c r="D318" s="307"/>
      <c r="E318" s="307"/>
      <c r="F318" s="307"/>
      <c r="G318" s="307"/>
    </row>
    <row r="319" spans="1:7" s="225" customFormat="1" ht="12.75" customHeight="1">
      <c r="A319" s="305"/>
      <c r="B319" s="305"/>
      <c r="C319" s="307"/>
      <c r="D319" s="307"/>
      <c r="E319" s="307"/>
      <c r="F319" s="307"/>
      <c r="G319" s="307"/>
    </row>
    <row r="320" spans="1:7" s="225" customFormat="1" ht="12.75" customHeight="1">
      <c r="A320" s="305"/>
      <c r="B320" s="305"/>
      <c r="C320" s="307"/>
      <c r="D320" s="307"/>
      <c r="E320" s="307"/>
      <c r="F320" s="307"/>
      <c r="G320" s="307"/>
    </row>
    <row r="321" spans="1:7" s="225" customFormat="1" ht="12.75" customHeight="1">
      <c r="A321" s="305"/>
      <c r="B321" s="305"/>
      <c r="C321" s="307"/>
      <c r="D321" s="307"/>
      <c r="E321" s="307"/>
      <c r="F321" s="307"/>
      <c r="G321" s="307"/>
    </row>
    <row r="322" spans="1:7" s="225" customFormat="1" ht="12.75" customHeight="1">
      <c r="A322" s="305"/>
      <c r="B322" s="305"/>
      <c r="C322" s="307"/>
      <c r="D322" s="307"/>
      <c r="E322" s="307"/>
      <c r="F322" s="307"/>
      <c r="G322" s="307"/>
    </row>
    <row r="323" spans="1:7" s="225" customFormat="1" ht="12.75" customHeight="1">
      <c r="A323" s="305"/>
      <c r="B323" s="305"/>
      <c r="C323" s="307"/>
      <c r="D323" s="307"/>
      <c r="E323" s="307"/>
      <c r="F323" s="307"/>
      <c r="G323" s="307"/>
    </row>
    <row r="324" spans="1:7" s="225" customFormat="1" ht="12.75" customHeight="1">
      <c r="A324" s="305"/>
      <c r="B324" s="305"/>
      <c r="C324" s="307"/>
      <c r="D324" s="307"/>
      <c r="E324" s="307"/>
      <c r="F324" s="307"/>
      <c r="G324" s="307"/>
    </row>
    <row r="325" spans="1:7" s="225" customFormat="1" ht="12.75" customHeight="1">
      <c r="A325" s="305"/>
      <c r="B325" s="305"/>
      <c r="C325" s="307"/>
      <c r="D325" s="307"/>
      <c r="E325" s="307"/>
      <c r="F325" s="307"/>
      <c r="G325" s="307"/>
    </row>
    <row r="326" spans="1:7" s="225" customFormat="1" ht="12.75" customHeight="1">
      <c r="A326" s="305"/>
      <c r="B326" s="305"/>
      <c r="C326" s="307"/>
      <c r="D326" s="307"/>
      <c r="E326" s="307"/>
      <c r="F326" s="307"/>
      <c r="G326" s="307"/>
    </row>
    <row r="327" spans="1:7" s="225" customFormat="1" ht="12.75" customHeight="1">
      <c r="A327" s="305"/>
      <c r="B327" s="305"/>
      <c r="C327" s="307"/>
      <c r="D327" s="307"/>
      <c r="E327" s="307"/>
      <c r="F327" s="307"/>
      <c r="G327" s="307"/>
    </row>
    <row r="328" spans="1:7" s="225" customFormat="1" ht="12.75" customHeight="1">
      <c r="A328" s="305"/>
      <c r="B328" s="305"/>
      <c r="C328" s="307"/>
      <c r="D328" s="307"/>
      <c r="E328" s="307"/>
      <c r="F328" s="307"/>
      <c r="G328" s="307"/>
    </row>
    <row r="329" spans="1:7" s="225" customFormat="1" ht="12.75" customHeight="1">
      <c r="A329" s="305"/>
      <c r="B329" s="305"/>
      <c r="C329" s="307"/>
      <c r="D329" s="307"/>
      <c r="E329" s="307"/>
      <c r="F329" s="307"/>
      <c r="G329" s="307"/>
    </row>
    <row r="330" spans="1:7" s="225" customFormat="1" ht="12.75" customHeight="1">
      <c r="A330" s="305"/>
      <c r="B330" s="305"/>
      <c r="C330" s="307"/>
      <c r="D330" s="307"/>
      <c r="E330" s="307"/>
      <c r="F330" s="307"/>
      <c r="G330" s="307"/>
    </row>
    <row r="331" spans="1:7" s="225" customFormat="1" ht="12.75" customHeight="1">
      <c r="A331" s="305"/>
      <c r="B331" s="305"/>
      <c r="C331" s="307"/>
      <c r="D331" s="307"/>
      <c r="E331" s="307"/>
      <c r="F331" s="307"/>
      <c r="G331" s="307"/>
    </row>
    <row r="332" spans="1:7" s="225" customFormat="1" ht="12.75" customHeight="1">
      <c r="A332" s="305"/>
      <c r="B332" s="305"/>
      <c r="C332" s="307"/>
      <c r="D332" s="307"/>
      <c r="E332" s="307"/>
      <c r="F332" s="307"/>
      <c r="G332" s="307"/>
    </row>
    <row r="333" spans="1:7" s="225" customFormat="1" ht="12.75" customHeight="1">
      <c r="A333" s="305"/>
      <c r="B333" s="305"/>
      <c r="C333" s="307"/>
      <c r="D333" s="307"/>
      <c r="E333" s="307"/>
      <c r="F333" s="307"/>
      <c r="G333" s="307"/>
    </row>
    <row r="334" spans="1:7" s="225" customFormat="1" ht="12.75" customHeight="1">
      <c r="A334" s="305"/>
      <c r="B334" s="305"/>
      <c r="C334" s="307"/>
      <c r="D334" s="307"/>
      <c r="E334" s="307"/>
      <c r="F334" s="307"/>
      <c r="G334" s="307"/>
    </row>
    <row r="335" spans="1:7" s="225" customFormat="1" ht="12.75" customHeight="1">
      <c r="A335" s="305"/>
      <c r="B335" s="305"/>
      <c r="C335" s="307"/>
      <c r="D335" s="307"/>
      <c r="E335" s="307"/>
      <c r="F335" s="307"/>
      <c r="G335" s="307"/>
    </row>
    <row r="336" spans="1:7" s="225" customFormat="1" ht="12.75" customHeight="1">
      <c r="A336" s="305"/>
      <c r="B336" s="305"/>
      <c r="C336" s="307"/>
      <c r="D336" s="307"/>
      <c r="E336" s="307"/>
      <c r="F336" s="307"/>
      <c r="G336" s="307"/>
    </row>
    <row r="337" spans="1:7" s="225" customFormat="1" ht="12.75" customHeight="1">
      <c r="A337" s="305"/>
      <c r="B337" s="305"/>
      <c r="C337" s="307"/>
      <c r="D337" s="307"/>
      <c r="E337" s="307"/>
      <c r="F337" s="307"/>
      <c r="G337" s="307"/>
    </row>
    <row r="338" spans="1:7" s="225" customFormat="1" ht="12.75" customHeight="1">
      <c r="A338" s="305"/>
      <c r="B338" s="305"/>
      <c r="C338" s="307"/>
      <c r="D338" s="307"/>
      <c r="E338" s="307"/>
      <c r="F338" s="307"/>
      <c r="G338" s="307"/>
    </row>
    <row r="339" spans="1:7" s="225" customFormat="1" ht="12.75" customHeight="1">
      <c r="A339" s="305"/>
      <c r="B339" s="305"/>
      <c r="C339" s="307"/>
      <c r="D339" s="307"/>
      <c r="E339" s="307"/>
      <c r="F339" s="307"/>
      <c r="G339" s="307"/>
    </row>
    <row r="340" spans="1:7" s="225" customFormat="1" ht="12.75" customHeight="1">
      <c r="A340" s="305"/>
      <c r="B340" s="305"/>
      <c r="C340" s="307"/>
      <c r="D340" s="307"/>
      <c r="E340" s="307"/>
      <c r="F340" s="307"/>
      <c r="G340" s="307"/>
    </row>
    <row r="341" spans="1:7" s="225" customFormat="1" ht="12.75" customHeight="1">
      <c r="A341" s="305"/>
      <c r="B341" s="305"/>
      <c r="C341" s="307"/>
      <c r="D341" s="307"/>
      <c r="E341" s="307"/>
      <c r="F341" s="307"/>
      <c r="G341" s="307"/>
    </row>
    <row r="342" spans="1:7" s="225" customFormat="1" ht="12.75" customHeight="1">
      <c r="A342" s="305"/>
      <c r="B342" s="305"/>
      <c r="C342" s="307"/>
      <c r="D342" s="307"/>
      <c r="E342" s="307"/>
      <c r="F342" s="307"/>
      <c r="G342" s="307"/>
    </row>
    <row r="343" spans="1:7" s="225" customFormat="1" ht="12.75" customHeight="1">
      <c r="A343" s="305"/>
      <c r="B343" s="305"/>
      <c r="C343" s="307"/>
      <c r="D343" s="307"/>
      <c r="E343" s="307"/>
      <c r="F343" s="307"/>
      <c r="G343" s="307"/>
    </row>
    <row r="344" spans="1:7" s="225" customFormat="1" ht="12.75" customHeight="1">
      <c r="A344" s="305"/>
      <c r="B344" s="305"/>
      <c r="C344" s="307"/>
      <c r="D344" s="307"/>
      <c r="E344" s="307"/>
      <c r="F344" s="307"/>
      <c r="G344" s="307"/>
    </row>
    <row r="345" spans="1:7" s="225" customFormat="1" ht="12.75" customHeight="1">
      <c r="A345" s="305"/>
      <c r="B345" s="305"/>
      <c r="C345" s="307"/>
      <c r="D345" s="307"/>
      <c r="E345" s="307"/>
      <c r="F345" s="307"/>
      <c r="G345" s="307"/>
    </row>
    <row r="346" spans="1:7" s="225" customFormat="1" ht="12.75" customHeight="1">
      <c r="A346" s="305"/>
      <c r="B346" s="305"/>
      <c r="C346" s="307"/>
      <c r="D346" s="307"/>
      <c r="E346" s="307"/>
      <c r="F346" s="307"/>
      <c r="G346" s="307"/>
    </row>
    <row r="347" spans="1:7" s="225" customFormat="1">
      <c r="A347" s="305"/>
      <c r="B347" s="305"/>
      <c r="C347" s="307"/>
      <c r="D347" s="307"/>
      <c r="E347" s="307"/>
      <c r="F347" s="307"/>
      <c r="G347" s="307"/>
    </row>
    <row r="348" spans="1:7" s="225" customFormat="1">
      <c r="A348" s="305"/>
      <c r="B348" s="305"/>
      <c r="C348" s="307"/>
      <c r="D348" s="307"/>
      <c r="E348" s="307"/>
      <c r="F348" s="307"/>
      <c r="G348" s="307"/>
    </row>
    <row r="349" spans="1:7" s="225" customFormat="1">
      <c r="A349" s="305"/>
      <c r="B349" s="305"/>
      <c r="C349" s="307"/>
      <c r="D349" s="307"/>
      <c r="E349" s="307"/>
      <c r="F349" s="307"/>
      <c r="G349" s="307"/>
    </row>
    <row r="350" spans="1:7" s="225" customFormat="1">
      <c r="A350" s="305"/>
      <c r="B350" s="305"/>
      <c r="C350" s="307"/>
      <c r="D350" s="307"/>
      <c r="E350" s="307"/>
      <c r="F350" s="307"/>
      <c r="G350" s="307"/>
    </row>
    <row r="351" spans="1:7" s="225" customFormat="1">
      <c r="A351" s="305"/>
      <c r="B351" s="305"/>
      <c r="C351" s="307"/>
      <c r="D351" s="307"/>
      <c r="E351" s="307"/>
      <c r="F351" s="307"/>
      <c r="G351" s="307"/>
    </row>
    <row r="352" spans="1:7" s="225" customFormat="1">
      <c r="A352" s="305"/>
      <c r="B352" s="305"/>
      <c r="C352" s="307"/>
      <c r="D352" s="307"/>
      <c r="E352" s="307"/>
      <c r="F352" s="307"/>
      <c r="G352" s="307"/>
    </row>
    <row r="353" spans="1:7" s="308" customFormat="1">
      <c r="A353" s="305"/>
      <c r="B353" s="305"/>
      <c r="C353" s="307"/>
      <c r="D353" s="307"/>
      <c r="E353" s="307"/>
      <c r="F353" s="307"/>
      <c r="G353" s="307"/>
    </row>
    <row r="354" spans="1:7" s="225" customFormat="1">
      <c r="A354" s="305"/>
      <c r="B354" s="305"/>
      <c r="C354" s="307"/>
      <c r="D354" s="307"/>
      <c r="E354" s="307"/>
      <c r="F354" s="307"/>
      <c r="G354" s="307"/>
    </row>
    <row r="355" spans="1:7" s="225" customFormat="1">
      <c r="A355" s="305"/>
      <c r="B355" s="305"/>
      <c r="C355" s="307"/>
      <c r="D355" s="307"/>
      <c r="E355" s="307"/>
      <c r="F355" s="307"/>
      <c r="G355" s="307"/>
    </row>
    <row r="356" spans="1:7" s="225" customFormat="1">
      <c r="A356" s="305"/>
      <c r="B356" s="305"/>
      <c r="C356" s="307"/>
      <c r="D356" s="307"/>
      <c r="E356" s="307"/>
      <c r="F356" s="307"/>
      <c r="G356" s="307"/>
    </row>
    <row r="357" spans="1:7" s="225" customFormat="1">
      <c r="A357" s="305"/>
      <c r="B357" s="305"/>
      <c r="C357" s="307"/>
      <c r="D357" s="307"/>
      <c r="E357" s="307"/>
      <c r="F357" s="307"/>
      <c r="G357" s="307"/>
    </row>
    <row r="358" spans="1:7" s="225" customFormat="1">
      <c r="A358" s="305"/>
      <c r="B358" s="305"/>
      <c r="C358" s="307"/>
      <c r="D358" s="307"/>
      <c r="E358" s="307"/>
      <c r="F358" s="307"/>
      <c r="G358" s="307"/>
    </row>
    <row r="359" spans="1:7" s="225" customFormat="1">
      <c r="A359" s="305"/>
      <c r="B359" s="305"/>
      <c r="C359" s="307"/>
      <c r="D359" s="307"/>
      <c r="E359" s="307"/>
      <c r="F359" s="307"/>
      <c r="G359" s="307"/>
    </row>
  </sheetData>
  <mergeCells count="5">
    <mergeCell ref="A7:A10"/>
    <mergeCell ref="B7:B10"/>
    <mergeCell ref="D7:D10"/>
    <mergeCell ref="E7:E10"/>
    <mergeCell ref="F7:F10"/>
  </mergeCells>
  <conditionalFormatting sqref="E69 B76:B82 B14:B15 B19:B69 B73:B74">
    <cfRule type="expression" priority="4" stopIfTrue="1">
      <formula>#REF!</formula>
    </cfRule>
  </conditionalFormatting>
  <conditionalFormatting sqref="B16">
    <cfRule type="expression" priority="3" stopIfTrue="1">
      <formula>#REF!</formula>
    </cfRule>
  </conditionalFormatting>
  <conditionalFormatting sqref="D72 C70:C72">
    <cfRule type="expression" priority="1" stopIfTrue="1">
      <formula>#REF!</formula>
    </cfRule>
  </conditionalFormatting>
  <conditionalFormatting sqref="B70:B72">
    <cfRule type="expression" priority="2" stopIfTrue="1">
      <formula>#REF!</formula>
    </cfRule>
  </conditionalFormatting>
  <printOptions horizontalCentered="1" gridLines="1"/>
  <pageMargins left="0.19685039370078741" right="0.19685039370078741" top="0.82677165354330717" bottom="0.78740157480314965" header="0.19685039370078741" footer="0.35433070866141736"/>
  <pageSetup paperSize="9" scale="65" orientation="portrait" horizontalDpi="4294967292" verticalDpi="300" r:id="rId1"/>
  <headerFooter alignWithMargins="0">
    <oddFooter>&amp;R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J50"/>
  <sheetViews>
    <sheetView zoomScale="75" zoomScaleNormal="75" workbookViewId="0">
      <selection activeCell="C25" sqref="C25"/>
    </sheetView>
  </sheetViews>
  <sheetFormatPr defaultColWidth="8.85546875" defaultRowHeight="12.75"/>
  <cols>
    <col min="1" max="1" width="6.5703125" style="305" customWidth="1"/>
    <col min="2" max="2" width="9.85546875" style="305" customWidth="1"/>
    <col min="3" max="3" width="56.7109375" style="307" customWidth="1"/>
    <col min="4" max="4" width="17" style="307" customWidth="1"/>
    <col min="5" max="5" width="15.7109375" style="307" customWidth="1"/>
    <col min="6" max="6" width="19.42578125" style="307" customWidth="1"/>
    <col min="7" max="7" width="19.5703125" style="307" customWidth="1"/>
    <col min="8" max="9" width="8.85546875" style="307" customWidth="1"/>
    <col min="10" max="10" width="16.5703125" style="307" customWidth="1"/>
    <col min="11" max="256" width="8.85546875" style="307"/>
    <col min="257" max="257" width="6.5703125" style="307" customWidth="1"/>
    <col min="258" max="258" width="9.85546875" style="307" customWidth="1"/>
    <col min="259" max="259" width="56.7109375" style="307" customWidth="1"/>
    <col min="260" max="260" width="17" style="307" customWidth="1"/>
    <col min="261" max="261" width="15.7109375" style="307" customWidth="1"/>
    <col min="262" max="262" width="19.42578125" style="307" customWidth="1"/>
    <col min="263" max="263" width="19.5703125" style="307" customWidth="1"/>
    <col min="264" max="265" width="8.85546875" style="307" customWidth="1"/>
    <col min="266" max="266" width="16.5703125" style="307" customWidth="1"/>
    <col min="267" max="512" width="8.85546875" style="307"/>
    <col min="513" max="513" width="6.5703125" style="307" customWidth="1"/>
    <col min="514" max="514" width="9.85546875" style="307" customWidth="1"/>
    <col min="515" max="515" width="56.7109375" style="307" customWidth="1"/>
    <col min="516" max="516" width="17" style="307" customWidth="1"/>
    <col min="517" max="517" width="15.7109375" style="307" customWidth="1"/>
    <col min="518" max="518" width="19.42578125" style="307" customWidth="1"/>
    <col min="519" max="519" width="19.5703125" style="307" customWidth="1"/>
    <col min="520" max="521" width="8.85546875" style="307" customWidth="1"/>
    <col min="522" max="522" width="16.5703125" style="307" customWidth="1"/>
    <col min="523" max="768" width="8.85546875" style="307"/>
    <col min="769" max="769" width="6.5703125" style="307" customWidth="1"/>
    <col min="770" max="770" width="9.85546875" style="307" customWidth="1"/>
    <col min="771" max="771" width="56.7109375" style="307" customWidth="1"/>
    <col min="772" max="772" width="17" style="307" customWidth="1"/>
    <col min="773" max="773" width="15.7109375" style="307" customWidth="1"/>
    <col min="774" max="774" width="19.42578125" style="307" customWidth="1"/>
    <col min="775" max="775" width="19.5703125" style="307" customWidth="1"/>
    <col min="776" max="777" width="8.85546875" style="307" customWidth="1"/>
    <col min="778" max="778" width="16.5703125" style="307" customWidth="1"/>
    <col min="779" max="1024" width="8.85546875" style="307"/>
    <col min="1025" max="1025" width="6.5703125" style="307" customWidth="1"/>
    <col min="1026" max="1026" width="9.85546875" style="307" customWidth="1"/>
    <col min="1027" max="1027" width="56.7109375" style="307" customWidth="1"/>
    <col min="1028" max="1028" width="17" style="307" customWidth="1"/>
    <col min="1029" max="1029" width="15.7109375" style="307" customWidth="1"/>
    <col min="1030" max="1030" width="19.42578125" style="307" customWidth="1"/>
    <col min="1031" max="1031" width="19.5703125" style="307" customWidth="1"/>
    <col min="1032" max="1033" width="8.85546875" style="307" customWidth="1"/>
    <col min="1034" max="1034" width="16.5703125" style="307" customWidth="1"/>
    <col min="1035" max="1280" width="8.85546875" style="307"/>
    <col min="1281" max="1281" width="6.5703125" style="307" customWidth="1"/>
    <col min="1282" max="1282" width="9.85546875" style="307" customWidth="1"/>
    <col min="1283" max="1283" width="56.7109375" style="307" customWidth="1"/>
    <col min="1284" max="1284" width="17" style="307" customWidth="1"/>
    <col min="1285" max="1285" width="15.7109375" style="307" customWidth="1"/>
    <col min="1286" max="1286" width="19.42578125" style="307" customWidth="1"/>
    <col min="1287" max="1287" width="19.5703125" style="307" customWidth="1"/>
    <col min="1288" max="1289" width="8.85546875" style="307" customWidth="1"/>
    <col min="1290" max="1290" width="16.5703125" style="307" customWidth="1"/>
    <col min="1291" max="1536" width="8.85546875" style="307"/>
    <col min="1537" max="1537" width="6.5703125" style="307" customWidth="1"/>
    <col min="1538" max="1538" width="9.85546875" style="307" customWidth="1"/>
    <col min="1539" max="1539" width="56.7109375" style="307" customWidth="1"/>
    <col min="1540" max="1540" width="17" style="307" customWidth="1"/>
    <col min="1541" max="1541" width="15.7109375" style="307" customWidth="1"/>
    <col min="1542" max="1542" width="19.42578125" style="307" customWidth="1"/>
    <col min="1543" max="1543" width="19.5703125" style="307" customWidth="1"/>
    <col min="1544" max="1545" width="8.85546875" style="307" customWidth="1"/>
    <col min="1546" max="1546" width="16.5703125" style="307" customWidth="1"/>
    <col min="1547" max="1792" width="8.85546875" style="307"/>
    <col min="1793" max="1793" width="6.5703125" style="307" customWidth="1"/>
    <col min="1794" max="1794" width="9.85546875" style="307" customWidth="1"/>
    <col min="1795" max="1795" width="56.7109375" style="307" customWidth="1"/>
    <col min="1796" max="1796" width="17" style="307" customWidth="1"/>
    <col min="1797" max="1797" width="15.7109375" style="307" customWidth="1"/>
    <col min="1798" max="1798" width="19.42578125" style="307" customWidth="1"/>
    <col min="1799" max="1799" width="19.5703125" style="307" customWidth="1"/>
    <col min="1800" max="1801" width="8.85546875" style="307" customWidth="1"/>
    <col min="1802" max="1802" width="16.5703125" style="307" customWidth="1"/>
    <col min="1803" max="2048" width="8.85546875" style="307"/>
    <col min="2049" max="2049" width="6.5703125" style="307" customWidth="1"/>
    <col min="2050" max="2050" width="9.85546875" style="307" customWidth="1"/>
    <col min="2051" max="2051" width="56.7109375" style="307" customWidth="1"/>
    <col min="2052" max="2052" width="17" style="307" customWidth="1"/>
    <col min="2053" max="2053" width="15.7109375" style="307" customWidth="1"/>
    <col min="2054" max="2054" width="19.42578125" style="307" customWidth="1"/>
    <col min="2055" max="2055" width="19.5703125" style="307" customWidth="1"/>
    <col min="2056" max="2057" width="8.85546875" style="307" customWidth="1"/>
    <col min="2058" max="2058" width="16.5703125" style="307" customWidth="1"/>
    <col min="2059" max="2304" width="8.85546875" style="307"/>
    <col min="2305" max="2305" width="6.5703125" style="307" customWidth="1"/>
    <col min="2306" max="2306" width="9.85546875" style="307" customWidth="1"/>
    <col min="2307" max="2307" width="56.7109375" style="307" customWidth="1"/>
    <col min="2308" max="2308" width="17" style="307" customWidth="1"/>
    <col min="2309" max="2309" width="15.7109375" style="307" customWidth="1"/>
    <col min="2310" max="2310" width="19.42578125" style="307" customWidth="1"/>
    <col min="2311" max="2311" width="19.5703125" style="307" customWidth="1"/>
    <col min="2312" max="2313" width="8.85546875" style="307" customWidth="1"/>
    <col min="2314" max="2314" width="16.5703125" style="307" customWidth="1"/>
    <col min="2315" max="2560" width="8.85546875" style="307"/>
    <col min="2561" max="2561" width="6.5703125" style="307" customWidth="1"/>
    <col min="2562" max="2562" width="9.85546875" style="307" customWidth="1"/>
    <col min="2563" max="2563" width="56.7109375" style="307" customWidth="1"/>
    <col min="2564" max="2564" width="17" style="307" customWidth="1"/>
    <col min="2565" max="2565" width="15.7109375" style="307" customWidth="1"/>
    <col min="2566" max="2566" width="19.42578125" style="307" customWidth="1"/>
    <col min="2567" max="2567" width="19.5703125" style="307" customWidth="1"/>
    <col min="2568" max="2569" width="8.85546875" style="307" customWidth="1"/>
    <col min="2570" max="2570" width="16.5703125" style="307" customWidth="1"/>
    <col min="2571" max="2816" width="8.85546875" style="307"/>
    <col min="2817" max="2817" width="6.5703125" style="307" customWidth="1"/>
    <col min="2818" max="2818" width="9.85546875" style="307" customWidth="1"/>
    <col min="2819" max="2819" width="56.7109375" style="307" customWidth="1"/>
    <col min="2820" max="2820" width="17" style="307" customWidth="1"/>
    <col min="2821" max="2821" width="15.7109375" style="307" customWidth="1"/>
    <col min="2822" max="2822" width="19.42578125" style="307" customWidth="1"/>
    <col min="2823" max="2823" width="19.5703125" style="307" customWidth="1"/>
    <col min="2824" max="2825" width="8.85546875" style="307" customWidth="1"/>
    <col min="2826" max="2826" width="16.5703125" style="307" customWidth="1"/>
    <col min="2827" max="3072" width="8.85546875" style="307"/>
    <col min="3073" max="3073" width="6.5703125" style="307" customWidth="1"/>
    <col min="3074" max="3074" width="9.85546875" style="307" customWidth="1"/>
    <col min="3075" max="3075" width="56.7109375" style="307" customWidth="1"/>
    <col min="3076" max="3076" width="17" style="307" customWidth="1"/>
    <col min="3077" max="3077" width="15.7109375" style="307" customWidth="1"/>
    <col min="3078" max="3078" width="19.42578125" style="307" customWidth="1"/>
    <col min="3079" max="3079" width="19.5703125" style="307" customWidth="1"/>
    <col min="3080" max="3081" width="8.85546875" style="307" customWidth="1"/>
    <col min="3082" max="3082" width="16.5703125" style="307" customWidth="1"/>
    <col min="3083" max="3328" width="8.85546875" style="307"/>
    <col min="3329" max="3329" width="6.5703125" style="307" customWidth="1"/>
    <col min="3330" max="3330" width="9.85546875" style="307" customWidth="1"/>
    <col min="3331" max="3331" width="56.7109375" style="307" customWidth="1"/>
    <col min="3332" max="3332" width="17" style="307" customWidth="1"/>
    <col min="3333" max="3333" width="15.7109375" style="307" customWidth="1"/>
    <col min="3334" max="3334" width="19.42578125" style="307" customWidth="1"/>
    <col min="3335" max="3335" width="19.5703125" style="307" customWidth="1"/>
    <col min="3336" max="3337" width="8.85546875" style="307" customWidth="1"/>
    <col min="3338" max="3338" width="16.5703125" style="307" customWidth="1"/>
    <col min="3339" max="3584" width="8.85546875" style="307"/>
    <col min="3585" max="3585" width="6.5703125" style="307" customWidth="1"/>
    <col min="3586" max="3586" width="9.85546875" style="307" customWidth="1"/>
    <col min="3587" max="3587" width="56.7109375" style="307" customWidth="1"/>
    <col min="3588" max="3588" width="17" style="307" customWidth="1"/>
    <col min="3589" max="3589" width="15.7109375" style="307" customWidth="1"/>
    <col min="3590" max="3590" width="19.42578125" style="307" customWidth="1"/>
    <col min="3591" max="3591" width="19.5703125" style="307" customWidth="1"/>
    <col min="3592" max="3593" width="8.85546875" style="307" customWidth="1"/>
    <col min="3594" max="3594" width="16.5703125" style="307" customWidth="1"/>
    <col min="3595" max="3840" width="8.85546875" style="307"/>
    <col min="3841" max="3841" width="6.5703125" style="307" customWidth="1"/>
    <col min="3842" max="3842" width="9.85546875" style="307" customWidth="1"/>
    <col min="3843" max="3843" width="56.7109375" style="307" customWidth="1"/>
    <col min="3844" max="3844" width="17" style="307" customWidth="1"/>
    <col min="3845" max="3845" width="15.7109375" style="307" customWidth="1"/>
    <col min="3846" max="3846" width="19.42578125" style="307" customWidth="1"/>
    <col min="3847" max="3847" width="19.5703125" style="307" customWidth="1"/>
    <col min="3848" max="3849" width="8.85546875" style="307" customWidth="1"/>
    <col min="3850" max="3850" width="16.5703125" style="307" customWidth="1"/>
    <col min="3851" max="4096" width="8.85546875" style="307"/>
    <col min="4097" max="4097" width="6.5703125" style="307" customWidth="1"/>
    <col min="4098" max="4098" width="9.85546875" style="307" customWidth="1"/>
    <col min="4099" max="4099" width="56.7109375" style="307" customWidth="1"/>
    <col min="4100" max="4100" width="17" style="307" customWidth="1"/>
    <col min="4101" max="4101" width="15.7109375" style="307" customWidth="1"/>
    <col min="4102" max="4102" width="19.42578125" style="307" customWidth="1"/>
    <col min="4103" max="4103" width="19.5703125" style="307" customWidth="1"/>
    <col min="4104" max="4105" width="8.85546875" style="307" customWidth="1"/>
    <col min="4106" max="4106" width="16.5703125" style="307" customWidth="1"/>
    <col min="4107" max="4352" width="8.85546875" style="307"/>
    <col min="4353" max="4353" width="6.5703125" style="307" customWidth="1"/>
    <col min="4354" max="4354" width="9.85546875" style="307" customWidth="1"/>
    <col min="4355" max="4355" width="56.7109375" style="307" customWidth="1"/>
    <col min="4356" max="4356" width="17" style="307" customWidth="1"/>
    <col min="4357" max="4357" width="15.7109375" style="307" customWidth="1"/>
    <col min="4358" max="4358" width="19.42578125" style="307" customWidth="1"/>
    <col min="4359" max="4359" width="19.5703125" style="307" customWidth="1"/>
    <col min="4360" max="4361" width="8.85546875" style="307" customWidth="1"/>
    <col min="4362" max="4362" width="16.5703125" style="307" customWidth="1"/>
    <col min="4363" max="4608" width="8.85546875" style="307"/>
    <col min="4609" max="4609" width="6.5703125" style="307" customWidth="1"/>
    <col min="4610" max="4610" width="9.85546875" style="307" customWidth="1"/>
    <col min="4611" max="4611" width="56.7109375" style="307" customWidth="1"/>
    <col min="4612" max="4612" width="17" style="307" customWidth="1"/>
    <col min="4613" max="4613" width="15.7109375" style="307" customWidth="1"/>
    <col min="4614" max="4614" width="19.42578125" style="307" customWidth="1"/>
    <col min="4615" max="4615" width="19.5703125" style="307" customWidth="1"/>
    <col min="4616" max="4617" width="8.85546875" style="307" customWidth="1"/>
    <col min="4618" max="4618" width="16.5703125" style="307" customWidth="1"/>
    <col min="4619" max="4864" width="8.85546875" style="307"/>
    <col min="4865" max="4865" width="6.5703125" style="307" customWidth="1"/>
    <col min="4866" max="4866" width="9.85546875" style="307" customWidth="1"/>
    <col min="4867" max="4867" width="56.7109375" style="307" customWidth="1"/>
    <col min="4868" max="4868" width="17" style="307" customWidth="1"/>
    <col min="4869" max="4869" width="15.7109375" style="307" customWidth="1"/>
    <col min="4870" max="4870" width="19.42578125" style="307" customWidth="1"/>
    <col min="4871" max="4871" width="19.5703125" style="307" customWidth="1"/>
    <col min="4872" max="4873" width="8.85546875" style="307" customWidth="1"/>
    <col min="4874" max="4874" width="16.5703125" style="307" customWidth="1"/>
    <col min="4875" max="5120" width="8.85546875" style="307"/>
    <col min="5121" max="5121" width="6.5703125" style="307" customWidth="1"/>
    <col min="5122" max="5122" width="9.85546875" style="307" customWidth="1"/>
    <col min="5123" max="5123" width="56.7109375" style="307" customWidth="1"/>
    <col min="5124" max="5124" width="17" style="307" customWidth="1"/>
    <col min="5125" max="5125" width="15.7109375" style="307" customWidth="1"/>
    <col min="5126" max="5126" width="19.42578125" style="307" customWidth="1"/>
    <col min="5127" max="5127" width="19.5703125" style="307" customWidth="1"/>
    <col min="5128" max="5129" width="8.85546875" style="307" customWidth="1"/>
    <col min="5130" max="5130" width="16.5703125" style="307" customWidth="1"/>
    <col min="5131" max="5376" width="8.85546875" style="307"/>
    <col min="5377" max="5377" width="6.5703125" style="307" customWidth="1"/>
    <col min="5378" max="5378" width="9.85546875" style="307" customWidth="1"/>
    <col min="5379" max="5379" width="56.7109375" style="307" customWidth="1"/>
    <col min="5380" max="5380" width="17" style="307" customWidth="1"/>
    <col min="5381" max="5381" width="15.7109375" style="307" customWidth="1"/>
    <col min="5382" max="5382" width="19.42578125" style="307" customWidth="1"/>
    <col min="5383" max="5383" width="19.5703125" style="307" customWidth="1"/>
    <col min="5384" max="5385" width="8.85546875" style="307" customWidth="1"/>
    <col min="5386" max="5386" width="16.5703125" style="307" customWidth="1"/>
    <col min="5387" max="5632" width="8.85546875" style="307"/>
    <col min="5633" max="5633" width="6.5703125" style="307" customWidth="1"/>
    <col min="5634" max="5634" width="9.85546875" style="307" customWidth="1"/>
    <col min="5635" max="5635" width="56.7109375" style="307" customWidth="1"/>
    <col min="5636" max="5636" width="17" style="307" customWidth="1"/>
    <col min="5637" max="5637" width="15.7109375" style="307" customWidth="1"/>
    <col min="5638" max="5638" width="19.42578125" style="307" customWidth="1"/>
    <col min="5639" max="5639" width="19.5703125" style="307" customWidth="1"/>
    <col min="5640" max="5641" width="8.85546875" style="307" customWidth="1"/>
    <col min="5642" max="5642" width="16.5703125" style="307" customWidth="1"/>
    <col min="5643" max="5888" width="8.85546875" style="307"/>
    <col min="5889" max="5889" width="6.5703125" style="307" customWidth="1"/>
    <col min="5890" max="5890" width="9.85546875" style="307" customWidth="1"/>
    <col min="5891" max="5891" width="56.7109375" style="307" customWidth="1"/>
    <col min="5892" max="5892" width="17" style="307" customWidth="1"/>
    <col min="5893" max="5893" width="15.7109375" style="307" customWidth="1"/>
    <col min="5894" max="5894" width="19.42578125" style="307" customWidth="1"/>
    <col min="5895" max="5895" width="19.5703125" style="307" customWidth="1"/>
    <col min="5896" max="5897" width="8.85546875" style="307" customWidth="1"/>
    <col min="5898" max="5898" width="16.5703125" style="307" customWidth="1"/>
    <col min="5899" max="6144" width="8.85546875" style="307"/>
    <col min="6145" max="6145" width="6.5703125" style="307" customWidth="1"/>
    <col min="6146" max="6146" width="9.85546875" style="307" customWidth="1"/>
    <col min="6147" max="6147" width="56.7109375" style="307" customWidth="1"/>
    <col min="6148" max="6148" width="17" style="307" customWidth="1"/>
    <col min="6149" max="6149" width="15.7109375" style="307" customWidth="1"/>
    <col min="6150" max="6150" width="19.42578125" style="307" customWidth="1"/>
    <col min="6151" max="6151" width="19.5703125" style="307" customWidth="1"/>
    <col min="6152" max="6153" width="8.85546875" style="307" customWidth="1"/>
    <col min="6154" max="6154" width="16.5703125" style="307" customWidth="1"/>
    <col min="6155" max="6400" width="8.85546875" style="307"/>
    <col min="6401" max="6401" width="6.5703125" style="307" customWidth="1"/>
    <col min="6402" max="6402" width="9.85546875" style="307" customWidth="1"/>
    <col min="6403" max="6403" width="56.7109375" style="307" customWidth="1"/>
    <col min="6404" max="6404" width="17" style="307" customWidth="1"/>
    <col min="6405" max="6405" width="15.7109375" style="307" customWidth="1"/>
    <col min="6406" max="6406" width="19.42578125" style="307" customWidth="1"/>
    <col min="6407" max="6407" width="19.5703125" style="307" customWidth="1"/>
    <col min="6408" max="6409" width="8.85546875" style="307" customWidth="1"/>
    <col min="6410" max="6410" width="16.5703125" style="307" customWidth="1"/>
    <col min="6411" max="6656" width="8.85546875" style="307"/>
    <col min="6657" max="6657" width="6.5703125" style="307" customWidth="1"/>
    <col min="6658" max="6658" width="9.85546875" style="307" customWidth="1"/>
    <col min="6659" max="6659" width="56.7109375" style="307" customWidth="1"/>
    <col min="6660" max="6660" width="17" style="307" customWidth="1"/>
    <col min="6661" max="6661" width="15.7109375" style="307" customWidth="1"/>
    <col min="6662" max="6662" width="19.42578125" style="307" customWidth="1"/>
    <col min="6663" max="6663" width="19.5703125" style="307" customWidth="1"/>
    <col min="6664" max="6665" width="8.85546875" style="307" customWidth="1"/>
    <col min="6666" max="6666" width="16.5703125" style="307" customWidth="1"/>
    <col min="6667" max="6912" width="8.85546875" style="307"/>
    <col min="6913" max="6913" width="6.5703125" style="307" customWidth="1"/>
    <col min="6914" max="6914" width="9.85546875" style="307" customWidth="1"/>
    <col min="6915" max="6915" width="56.7109375" style="307" customWidth="1"/>
    <col min="6916" max="6916" width="17" style="307" customWidth="1"/>
    <col min="6917" max="6917" width="15.7109375" style="307" customWidth="1"/>
    <col min="6918" max="6918" width="19.42578125" style="307" customWidth="1"/>
    <col min="6919" max="6919" width="19.5703125" style="307" customWidth="1"/>
    <col min="6920" max="6921" width="8.85546875" style="307" customWidth="1"/>
    <col min="6922" max="6922" width="16.5703125" style="307" customWidth="1"/>
    <col min="6923" max="7168" width="8.85546875" style="307"/>
    <col min="7169" max="7169" width="6.5703125" style="307" customWidth="1"/>
    <col min="7170" max="7170" width="9.85546875" style="307" customWidth="1"/>
    <col min="7171" max="7171" width="56.7109375" style="307" customWidth="1"/>
    <col min="7172" max="7172" width="17" style="307" customWidth="1"/>
    <col min="7173" max="7173" width="15.7109375" style="307" customWidth="1"/>
    <col min="7174" max="7174" width="19.42578125" style="307" customWidth="1"/>
    <col min="7175" max="7175" width="19.5703125" style="307" customWidth="1"/>
    <col min="7176" max="7177" width="8.85546875" style="307" customWidth="1"/>
    <col min="7178" max="7178" width="16.5703125" style="307" customWidth="1"/>
    <col min="7179" max="7424" width="8.85546875" style="307"/>
    <col min="7425" max="7425" width="6.5703125" style="307" customWidth="1"/>
    <col min="7426" max="7426" width="9.85546875" style="307" customWidth="1"/>
    <col min="7427" max="7427" width="56.7109375" style="307" customWidth="1"/>
    <col min="7428" max="7428" width="17" style="307" customWidth="1"/>
    <col min="7429" max="7429" width="15.7109375" style="307" customWidth="1"/>
    <col min="7430" max="7430" width="19.42578125" style="307" customWidth="1"/>
    <col min="7431" max="7431" width="19.5703125" style="307" customWidth="1"/>
    <col min="7432" max="7433" width="8.85546875" style="307" customWidth="1"/>
    <col min="7434" max="7434" width="16.5703125" style="307" customWidth="1"/>
    <col min="7435" max="7680" width="8.85546875" style="307"/>
    <col min="7681" max="7681" width="6.5703125" style="307" customWidth="1"/>
    <col min="7682" max="7682" width="9.85546875" style="307" customWidth="1"/>
    <col min="7683" max="7683" width="56.7109375" style="307" customWidth="1"/>
    <col min="7684" max="7684" width="17" style="307" customWidth="1"/>
    <col min="7685" max="7685" width="15.7109375" style="307" customWidth="1"/>
    <col min="7686" max="7686" width="19.42578125" style="307" customWidth="1"/>
    <col min="7687" max="7687" width="19.5703125" style="307" customWidth="1"/>
    <col min="7688" max="7689" width="8.85546875" style="307" customWidth="1"/>
    <col min="7690" max="7690" width="16.5703125" style="307" customWidth="1"/>
    <col min="7691" max="7936" width="8.85546875" style="307"/>
    <col min="7937" max="7937" width="6.5703125" style="307" customWidth="1"/>
    <col min="7938" max="7938" width="9.85546875" style="307" customWidth="1"/>
    <col min="7939" max="7939" width="56.7109375" style="307" customWidth="1"/>
    <col min="7940" max="7940" width="17" style="307" customWidth="1"/>
    <col min="7941" max="7941" width="15.7109375" style="307" customWidth="1"/>
    <col min="7942" max="7942" width="19.42578125" style="307" customWidth="1"/>
    <col min="7943" max="7943" width="19.5703125" style="307" customWidth="1"/>
    <col min="7944" max="7945" width="8.85546875" style="307" customWidth="1"/>
    <col min="7946" max="7946" width="16.5703125" style="307" customWidth="1"/>
    <col min="7947" max="8192" width="8.85546875" style="307"/>
    <col min="8193" max="8193" width="6.5703125" style="307" customWidth="1"/>
    <col min="8194" max="8194" width="9.85546875" style="307" customWidth="1"/>
    <col min="8195" max="8195" width="56.7109375" style="307" customWidth="1"/>
    <col min="8196" max="8196" width="17" style="307" customWidth="1"/>
    <col min="8197" max="8197" width="15.7109375" style="307" customWidth="1"/>
    <col min="8198" max="8198" width="19.42578125" style="307" customWidth="1"/>
    <col min="8199" max="8199" width="19.5703125" style="307" customWidth="1"/>
    <col min="8200" max="8201" width="8.85546875" style="307" customWidth="1"/>
    <col min="8202" max="8202" width="16.5703125" style="307" customWidth="1"/>
    <col min="8203" max="8448" width="8.85546875" style="307"/>
    <col min="8449" max="8449" width="6.5703125" style="307" customWidth="1"/>
    <col min="8450" max="8450" width="9.85546875" style="307" customWidth="1"/>
    <col min="8451" max="8451" width="56.7109375" style="307" customWidth="1"/>
    <col min="8452" max="8452" width="17" style="307" customWidth="1"/>
    <col min="8453" max="8453" width="15.7109375" style="307" customWidth="1"/>
    <col min="8454" max="8454" width="19.42578125" style="307" customWidth="1"/>
    <col min="8455" max="8455" width="19.5703125" style="307" customWidth="1"/>
    <col min="8456" max="8457" width="8.85546875" style="307" customWidth="1"/>
    <col min="8458" max="8458" width="16.5703125" style="307" customWidth="1"/>
    <col min="8459" max="8704" width="8.85546875" style="307"/>
    <col min="8705" max="8705" width="6.5703125" style="307" customWidth="1"/>
    <col min="8706" max="8706" width="9.85546875" style="307" customWidth="1"/>
    <col min="8707" max="8707" width="56.7109375" style="307" customWidth="1"/>
    <col min="8708" max="8708" width="17" style="307" customWidth="1"/>
    <col min="8709" max="8709" width="15.7109375" style="307" customWidth="1"/>
    <col min="8710" max="8710" width="19.42578125" style="307" customWidth="1"/>
    <col min="8711" max="8711" width="19.5703125" style="307" customWidth="1"/>
    <col min="8712" max="8713" width="8.85546875" style="307" customWidth="1"/>
    <col min="8714" max="8714" width="16.5703125" style="307" customWidth="1"/>
    <col min="8715" max="8960" width="8.85546875" style="307"/>
    <col min="8961" max="8961" width="6.5703125" style="307" customWidth="1"/>
    <col min="8962" max="8962" width="9.85546875" style="307" customWidth="1"/>
    <col min="8963" max="8963" width="56.7109375" style="307" customWidth="1"/>
    <col min="8964" max="8964" width="17" style="307" customWidth="1"/>
    <col min="8965" max="8965" width="15.7109375" style="307" customWidth="1"/>
    <col min="8966" max="8966" width="19.42578125" style="307" customWidth="1"/>
    <col min="8967" max="8967" width="19.5703125" style="307" customWidth="1"/>
    <col min="8968" max="8969" width="8.85546875" style="307" customWidth="1"/>
    <col min="8970" max="8970" width="16.5703125" style="307" customWidth="1"/>
    <col min="8971" max="9216" width="8.85546875" style="307"/>
    <col min="9217" max="9217" width="6.5703125" style="307" customWidth="1"/>
    <col min="9218" max="9218" width="9.85546875" style="307" customWidth="1"/>
    <col min="9219" max="9219" width="56.7109375" style="307" customWidth="1"/>
    <col min="9220" max="9220" width="17" style="307" customWidth="1"/>
    <col min="9221" max="9221" width="15.7109375" style="307" customWidth="1"/>
    <col min="9222" max="9222" width="19.42578125" style="307" customWidth="1"/>
    <col min="9223" max="9223" width="19.5703125" style="307" customWidth="1"/>
    <col min="9224" max="9225" width="8.85546875" style="307" customWidth="1"/>
    <col min="9226" max="9226" width="16.5703125" style="307" customWidth="1"/>
    <col min="9227" max="9472" width="8.85546875" style="307"/>
    <col min="9473" max="9473" width="6.5703125" style="307" customWidth="1"/>
    <col min="9474" max="9474" width="9.85546875" style="307" customWidth="1"/>
    <col min="9475" max="9475" width="56.7109375" style="307" customWidth="1"/>
    <col min="9476" max="9476" width="17" style="307" customWidth="1"/>
    <col min="9477" max="9477" width="15.7109375" style="307" customWidth="1"/>
    <col min="9478" max="9478" width="19.42578125" style="307" customWidth="1"/>
    <col min="9479" max="9479" width="19.5703125" style="307" customWidth="1"/>
    <col min="9480" max="9481" width="8.85546875" style="307" customWidth="1"/>
    <col min="9482" max="9482" width="16.5703125" style="307" customWidth="1"/>
    <col min="9483" max="9728" width="8.85546875" style="307"/>
    <col min="9729" max="9729" width="6.5703125" style="307" customWidth="1"/>
    <col min="9730" max="9730" width="9.85546875" style="307" customWidth="1"/>
    <col min="9731" max="9731" width="56.7109375" style="307" customWidth="1"/>
    <col min="9732" max="9732" width="17" style="307" customWidth="1"/>
    <col min="9733" max="9733" width="15.7109375" style="307" customWidth="1"/>
    <col min="9734" max="9734" width="19.42578125" style="307" customWidth="1"/>
    <col min="9735" max="9735" width="19.5703125" style="307" customWidth="1"/>
    <col min="9736" max="9737" width="8.85546875" style="307" customWidth="1"/>
    <col min="9738" max="9738" width="16.5703125" style="307" customWidth="1"/>
    <col min="9739" max="9984" width="8.85546875" style="307"/>
    <col min="9985" max="9985" width="6.5703125" style="307" customWidth="1"/>
    <col min="9986" max="9986" width="9.85546875" style="307" customWidth="1"/>
    <col min="9987" max="9987" width="56.7109375" style="307" customWidth="1"/>
    <col min="9988" max="9988" width="17" style="307" customWidth="1"/>
    <col min="9989" max="9989" width="15.7109375" style="307" customWidth="1"/>
    <col min="9990" max="9990" width="19.42578125" style="307" customWidth="1"/>
    <col min="9991" max="9991" width="19.5703125" style="307" customWidth="1"/>
    <col min="9992" max="9993" width="8.85546875" style="307" customWidth="1"/>
    <col min="9994" max="9994" width="16.5703125" style="307" customWidth="1"/>
    <col min="9995" max="10240" width="8.85546875" style="307"/>
    <col min="10241" max="10241" width="6.5703125" style="307" customWidth="1"/>
    <col min="10242" max="10242" width="9.85546875" style="307" customWidth="1"/>
    <col min="10243" max="10243" width="56.7109375" style="307" customWidth="1"/>
    <col min="10244" max="10244" width="17" style="307" customWidth="1"/>
    <col min="10245" max="10245" width="15.7109375" style="307" customWidth="1"/>
    <col min="10246" max="10246" width="19.42578125" style="307" customWidth="1"/>
    <col min="10247" max="10247" width="19.5703125" style="307" customWidth="1"/>
    <col min="10248" max="10249" width="8.85546875" style="307" customWidth="1"/>
    <col min="10250" max="10250" width="16.5703125" style="307" customWidth="1"/>
    <col min="10251" max="10496" width="8.85546875" style="307"/>
    <col min="10497" max="10497" width="6.5703125" style="307" customWidth="1"/>
    <col min="10498" max="10498" width="9.85546875" style="307" customWidth="1"/>
    <col min="10499" max="10499" width="56.7109375" style="307" customWidth="1"/>
    <col min="10500" max="10500" width="17" style="307" customWidth="1"/>
    <col min="10501" max="10501" width="15.7109375" style="307" customWidth="1"/>
    <col min="10502" max="10502" width="19.42578125" style="307" customWidth="1"/>
    <col min="10503" max="10503" width="19.5703125" style="307" customWidth="1"/>
    <col min="10504" max="10505" width="8.85546875" style="307" customWidth="1"/>
    <col min="10506" max="10506" width="16.5703125" style="307" customWidth="1"/>
    <col min="10507" max="10752" width="8.85546875" style="307"/>
    <col min="10753" max="10753" width="6.5703125" style="307" customWidth="1"/>
    <col min="10754" max="10754" width="9.85546875" style="307" customWidth="1"/>
    <col min="10755" max="10755" width="56.7109375" style="307" customWidth="1"/>
    <col min="10756" max="10756" width="17" style="307" customWidth="1"/>
    <col min="10757" max="10757" width="15.7109375" style="307" customWidth="1"/>
    <col min="10758" max="10758" width="19.42578125" style="307" customWidth="1"/>
    <col min="10759" max="10759" width="19.5703125" style="307" customWidth="1"/>
    <col min="10760" max="10761" width="8.85546875" style="307" customWidth="1"/>
    <col min="10762" max="10762" width="16.5703125" style="307" customWidth="1"/>
    <col min="10763" max="11008" width="8.85546875" style="307"/>
    <col min="11009" max="11009" width="6.5703125" style="307" customWidth="1"/>
    <col min="11010" max="11010" width="9.85546875" style="307" customWidth="1"/>
    <col min="11011" max="11011" width="56.7109375" style="307" customWidth="1"/>
    <col min="11012" max="11012" width="17" style="307" customWidth="1"/>
    <col min="11013" max="11013" width="15.7109375" style="307" customWidth="1"/>
    <col min="11014" max="11014" width="19.42578125" style="307" customWidth="1"/>
    <col min="11015" max="11015" width="19.5703125" style="307" customWidth="1"/>
    <col min="11016" max="11017" width="8.85546875" style="307" customWidth="1"/>
    <col min="11018" max="11018" width="16.5703125" style="307" customWidth="1"/>
    <col min="11019" max="11264" width="8.85546875" style="307"/>
    <col min="11265" max="11265" width="6.5703125" style="307" customWidth="1"/>
    <col min="11266" max="11266" width="9.85546875" style="307" customWidth="1"/>
    <col min="11267" max="11267" width="56.7109375" style="307" customWidth="1"/>
    <col min="11268" max="11268" width="17" style="307" customWidth="1"/>
    <col min="11269" max="11269" width="15.7109375" style="307" customWidth="1"/>
    <col min="11270" max="11270" width="19.42578125" style="307" customWidth="1"/>
    <col min="11271" max="11271" width="19.5703125" style="307" customWidth="1"/>
    <col min="11272" max="11273" width="8.85546875" style="307" customWidth="1"/>
    <col min="11274" max="11274" width="16.5703125" style="307" customWidth="1"/>
    <col min="11275" max="11520" width="8.85546875" style="307"/>
    <col min="11521" max="11521" width="6.5703125" style="307" customWidth="1"/>
    <col min="11522" max="11522" width="9.85546875" style="307" customWidth="1"/>
    <col min="11523" max="11523" width="56.7109375" style="307" customWidth="1"/>
    <col min="11524" max="11524" width="17" style="307" customWidth="1"/>
    <col min="11525" max="11525" width="15.7109375" style="307" customWidth="1"/>
    <col min="11526" max="11526" width="19.42578125" style="307" customWidth="1"/>
    <col min="11527" max="11527" width="19.5703125" style="307" customWidth="1"/>
    <col min="11528" max="11529" width="8.85546875" style="307" customWidth="1"/>
    <col min="11530" max="11530" width="16.5703125" style="307" customWidth="1"/>
    <col min="11531" max="11776" width="8.85546875" style="307"/>
    <col min="11777" max="11777" width="6.5703125" style="307" customWidth="1"/>
    <col min="11778" max="11778" width="9.85546875" style="307" customWidth="1"/>
    <col min="11779" max="11779" width="56.7109375" style="307" customWidth="1"/>
    <col min="11780" max="11780" width="17" style="307" customWidth="1"/>
    <col min="11781" max="11781" width="15.7109375" style="307" customWidth="1"/>
    <col min="11782" max="11782" width="19.42578125" style="307" customWidth="1"/>
    <col min="11783" max="11783" width="19.5703125" style="307" customWidth="1"/>
    <col min="11784" max="11785" width="8.85546875" style="307" customWidth="1"/>
    <col min="11786" max="11786" width="16.5703125" style="307" customWidth="1"/>
    <col min="11787" max="12032" width="8.85546875" style="307"/>
    <col min="12033" max="12033" width="6.5703125" style="307" customWidth="1"/>
    <col min="12034" max="12034" width="9.85546875" style="307" customWidth="1"/>
    <col min="12035" max="12035" width="56.7109375" style="307" customWidth="1"/>
    <col min="12036" max="12036" width="17" style="307" customWidth="1"/>
    <col min="12037" max="12037" width="15.7109375" style="307" customWidth="1"/>
    <col min="12038" max="12038" width="19.42578125" style="307" customWidth="1"/>
    <col min="12039" max="12039" width="19.5703125" style="307" customWidth="1"/>
    <col min="12040" max="12041" width="8.85546875" style="307" customWidth="1"/>
    <col min="12042" max="12042" width="16.5703125" style="307" customWidth="1"/>
    <col min="12043" max="12288" width="8.85546875" style="307"/>
    <col min="12289" max="12289" width="6.5703125" style="307" customWidth="1"/>
    <col min="12290" max="12290" width="9.85546875" style="307" customWidth="1"/>
    <col min="12291" max="12291" width="56.7109375" style="307" customWidth="1"/>
    <col min="12292" max="12292" width="17" style="307" customWidth="1"/>
    <col min="12293" max="12293" width="15.7109375" style="307" customWidth="1"/>
    <col min="12294" max="12294" width="19.42578125" style="307" customWidth="1"/>
    <col min="12295" max="12295" width="19.5703125" style="307" customWidth="1"/>
    <col min="12296" max="12297" width="8.85546875" style="307" customWidth="1"/>
    <col min="12298" max="12298" width="16.5703125" style="307" customWidth="1"/>
    <col min="12299" max="12544" width="8.85546875" style="307"/>
    <col min="12545" max="12545" width="6.5703125" style="307" customWidth="1"/>
    <col min="12546" max="12546" width="9.85546875" style="307" customWidth="1"/>
    <col min="12547" max="12547" width="56.7109375" style="307" customWidth="1"/>
    <col min="12548" max="12548" width="17" style="307" customWidth="1"/>
    <col min="12549" max="12549" width="15.7109375" style="307" customWidth="1"/>
    <col min="12550" max="12550" width="19.42578125" style="307" customWidth="1"/>
    <col min="12551" max="12551" width="19.5703125" style="307" customWidth="1"/>
    <col min="12552" max="12553" width="8.85546875" style="307" customWidth="1"/>
    <col min="12554" max="12554" width="16.5703125" style="307" customWidth="1"/>
    <col min="12555" max="12800" width="8.85546875" style="307"/>
    <col min="12801" max="12801" width="6.5703125" style="307" customWidth="1"/>
    <col min="12802" max="12802" width="9.85546875" style="307" customWidth="1"/>
    <col min="12803" max="12803" width="56.7109375" style="307" customWidth="1"/>
    <col min="12804" max="12804" width="17" style="307" customWidth="1"/>
    <col min="12805" max="12805" width="15.7109375" style="307" customWidth="1"/>
    <col min="12806" max="12806" width="19.42578125" style="307" customWidth="1"/>
    <col min="12807" max="12807" width="19.5703125" style="307" customWidth="1"/>
    <col min="12808" max="12809" width="8.85546875" style="307" customWidth="1"/>
    <col min="12810" max="12810" width="16.5703125" style="307" customWidth="1"/>
    <col min="12811" max="13056" width="8.85546875" style="307"/>
    <col min="13057" max="13057" width="6.5703125" style="307" customWidth="1"/>
    <col min="13058" max="13058" width="9.85546875" style="307" customWidth="1"/>
    <col min="13059" max="13059" width="56.7109375" style="307" customWidth="1"/>
    <col min="13060" max="13060" width="17" style="307" customWidth="1"/>
    <col min="13061" max="13061" width="15.7109375" style="307" customWidth="1"/>
    <col min="13062" max="13062" width="19.42578125" style="307" customWidth="1"/>
    <col min="13063" max="13063" width="19.5703125" style="307" customWidth="1"/>
    <col min="13064" max="13065" width="8.85546875" style="307" customWidth="1"/>
    <col min="13066" max="13066" width="16.5703125" style="307" customWidth="1"/>
    <col min="13067" max="13312" width="8.85546875" style="307"/>
    <col min="13313" max="13313" width="6.5703125" style="307" customWidth="1"/>
    <col min="13314" max="13314" width="9.85546875" style="307" customWidth="1"/>
    <col min="13315" max="13315" width="56.7109375" style="307" customWidth="1"/>
    <col min="13316" max="13316" width="17" style="307" customWidth="1"/>
    <col min="13317" max="13317" width="15.7109375" style="307" customWidth="1"/>
    <col min="13318" max="13318" width="19.42578125" style="307" customWidth="1"/>
    <col min="13319" max="13319" width="19.5703125" style="307" customWidth="1"/>
    <col min="13320" max="13321" width="8.85546875" style="307" customWidth="1"/>
    <col min="13322" max="13322" width="16.5703125" style="307" customWidth="1"/>
    <col min="13323" max="13568" width="8.85546875" style="307"/>
    <col min="13569" max="13569" width="6.5703125" style="307" customWidth="1"/>
    <col min="13570" max="13570" width="9.85546875" style="307" customWidth="1"/>
    <col min="13571" max="13571" width="56.7109375" style="307" customWidth="1"/>
    <col min="13572" max="13572" width="17" style="307" customWidth="1"/>
    <col min="13573" max="13573" width="15.7109375" style="307" customWidth="1"/>
    <col min="13574" max="13574" width="19.42578125" style="307" customWidth="1"/>
    <col min="13575" max="13575" width="19.5703125" style="307" customWidth="1"/>
    <col min="13576" max="13577" width="8.85546875" style="307" customWidth="1"/>
    <col min="13578" max="13578" width="16.5703125" style="307" customWidth="1"/>
    <col min="13579" max="13824" width="8.85546875" style="307"/>
    <col min="13825" max="13825" width="6.5703125" style="307" customWidth="1"/>
    <col min="13826" max="13826" width="9.85546875" style="307" customWidth="1"/>
    <col min="13827" max="13827" width="56.7109375" style="307" customWidth="1"/>
    <col min="13828" max="13828" width="17" style="307" customWidth="1"/>
    <col min="13829" max="13829" width="15.7109375" style="307" customWidth="1"/>
    <col min="13830" max="13830" width="19.42578125" style="307" customWidth="1"/>
    <col min="13831" max="13831" width="19.5703125" style="307" customWidth="1"/>
    <col min="13832" max="13833" width="8.85546875" style="307" customWidth="1"/>
    <col min="13834" max="13834" width="16.5703125" style="307" customWidth="1"/>
    <col min="13835" max="14080" width="8.85546875" style="307"/>
    <col min="14081" max="14081" width="6.5703125" style="307" customWidth="1"/>
    <col min="14082" max="14082" width="9.85546875" style="307" customWidth="1"/>
    <col min="14083" max="14083" width="56.7109375" style="307" customWidth="1"/>
    <col min="14084" max="14084" width="17" style="307" customWidth="1"/>
    <col min="14085" max="14085" width="15.7109375" style="307" customWidth="1"/>
    <col min="14086" max="14086" width="19.42578125" style="307" customWidth="1"/>
    <col min="14087" max="14087" width="19.5703125" style="307" customWidth="1"/>
    <col min="14088" max="14089" width="8.85546875" style="307" customWidth="1"/>
    <col min="14090" max="14090" width="16.5703125" style="307" customWidth="1"/>
    <col min="14091" max="14336" width="8.85546875" style="307"/>
    <col min="14337" max="14337" width="6.5703125" style="307" customWidth="1"/>
    <col min="14338" max="14338" width="9.85546875" style="307" customWidth="1"/>
    <col min="14339" max="14339" width="56.7109375" style="307" customWidth="1"/>
    <col min="14340" max="14340" width="17" style="307" customWidth="1"/>
    <col min="14341" max="14341" width="15.7109375" style="307" customWidth="1"/>
    <col min="14342" max="14342" width="19.42578125" style="307" customWidth="1"/>
    <col min="14343" max="14343" width="19.5703125" style="307" customWidth="1"/>
    <col min="14344" max="14345" width="8.85546875" style="307" customWidth="1"/>
    <col min="14346" max="14346" width="16.5703125" style="307" customWidth="1"/>
    <col min="14347" max="14592" width="8.85546875" style="307"/>
    <col min="14593" max="14593" width="6.5703125" style="307" customWidth="1"/>
    <col min="14594" max="14594" width="9.85546875" style="307" customWidth="1"/>
    <col min="14595" max="14595" width="56.7109375" style="307" customWidth="1"/>
    <col min="14596" max="14596" width="17" style="307" customWidth="1"/>
    <col min="14597" max="14597" width="15.7109375" style="307" customWidth="1"/>
    <col min="14598" max="14598" width="19.42578125" style="307" customWidth="1"/>
    <col min="14599" max="14599" width="19.5703125" style="307" customWidth="1"/>
    <col min="14600" max="14601" width="8.85546875" style="307" customWidth="1"/>
    <col min="14602" max="14602" width="16.5703125" style="307" customWidth="1"/>
    <col min="14603" max="14848" width="8.85546875" style="307"/>
    <col min="14849" max="14849" width="6.5703125" style="307" customWidth="1"/>
    <col min="14850" max="14850" width="9.85546875" style="307" customWidth="1"/>
    <col min="14851" max="14851" width="56.7109375" style="307" customWidth="1"/>
    <col min="14852" max="14852" width="17" style="307" customWidth="1"/>
    <col min="14853" max="14853" width="15.7109375" style="307" customWidth="1"/>
    <col min="14854" max="14854" width="19.42578125" style="307" customWidth="1"/>
    <col min="14855" max="14855" width="19.5703125" style="307" customWidth="1"/>
    <col min="14856" max="14857" width="8.85546875" style="307" customWidth="1"/>
    <col min="14858" max="14858" width="16.5703125" style="307" customWidth="1"/>
    <col min="14859" max="15104" width="8.85546875" style="307"/>
    <col min="15105" max="15105" width="6.5703125" style="307" customWidth="1"/>
    <col min="15106" max="15106" width="9.85546875" style="307" customWidth="1"/>
    <col min="15107" max="15107" width="56.7109375" style="307" customWidth="1"/>
    <col min="15108" max="15108" width="17" style="307" customWidth="1"/>
    <col min="15109" max="15109" width="15.7109375" style="307" customWidth="1"/>
    <col min="15110" max="15110" width="19.42578125" style="307" customWidth="1"/>
    <col min="15111" max="15111" width="19.5703125" style="307" customWidth="1"/>
    <col min="15112" max="15113" width="8.85546875" style="307" customWidth="1"/>
    <col min="15114" max="15114" width="16.5703125" style="307" customWidth="1"/>
    <col min="15115" max="15360" width="8.85546875" style="307"/>
    <col min="15361" max="15361" width="6.5703125" style="307" customWidth="1"/>
    <col min="15362" max="15362" width="9.85546875" style="307" customWidth="1"/>
    <col min="15363" max="15363" width="56.7109375" style="307" customWidth="1"/>
    <col min="15364" max="15364" width="17" style="307" customWidth="1"/>
    <col min="15365" max="15365" width="15.7109375" style="307" customWidth="1"/>
    <col min="15366" max="15366" width="19.42578125" style="307" customWidth="1"/>
    <col min="15367" max="15367" width="19.5703125" style="307" customWidth="1"/>
    <col min="15368" max="15369" width="8.85546875" style="307" customWidth="1"/>
    <col min="15370" max="15370" width="16.5703125" style="307" customWidth="1"/>
    <col min="15371" max="15616" width="8.85546875" style="307"/>
    <col min="15617" max="15617" width="6.5703125" style="307" customWidth="1"/>
    <col min="15618" max="15618" width="9.85546875" style="307" customWidth="1"/>
    <col min="15619" max="15619" width="56.7109375" style="307" customWidth="1"/>
    <col min="15620" max="15620" width="17" style="307" customWidth="1"/>
    <col min="15621" max="15621" width="15.7109375" style="307" customWidth="1"/>
    <col min="15622" max="15622" width="19.42578125" style="307" customWidth="1"/>
    <col min="15623" max="15623" width="19.5703125" style="307" customWidth="1"/>
    <col min="15624" max="15625" width="8.85546875" style="307" customWidth="1"/>
    <col min="15626" max="15626" width="16.5703125" style="307" customWidth="1"/>
    <col min="15627" max="15872" width="8.85546875" style="307"/>
    <col min="15873" max="15873" width="6.5703125" style="307" customWidth="1"/>
    <col min="15874" max="15874" width="9.85546875" style="307" customWidth="1"/>
    <col min="15875" max="15875" width="56.7109375" style="307" customWidth="1"/>
    <col min="15876" max="15876" width="17" style="307" customWidth="1"/>
    <col min="15877" max="15877" width="15.7109375" style="307" customWidth="1"/>
    <col min="15878" max="15878" width="19.42578125" style="307" customWidth="1"/>
    <col min="15879" max="15879" width="19.5703125" style="307" customWidth="1"/>
    <col min="15880" max="15881" width="8.85546875" style="307" customWidth="1"/>
    <col min="15882" max="15882" width="16.5703125" style="307" customWidth="1"/>
    <col min="15883" max="16128" width="8.85546875" style="307"/>
    <col min="16129" max="16129" width="6.5703125" style="307" customWidth="1"/>
    <col min="16130" max="16130" width="9.85546875" style="307" customWidth="1"/>
    <col min="16131" max="16131" width="56.7109375" style="307" customWidth="1"/>
    <col min="16132" max="16132" width="17" style="307" customWidth="1"/>
    <col min="16133" max="16133" width="15.7109375" style="307" customWidth="1"/>
    <col min="16134" max="16134" width="19.42578125" style="307" customWidth="1"/>
    <col min="16135" max="16135" width="19.5703125" style="307" customWidth="1"/>
    <col min="16136" max="16137" width="8.85546875" style="307" customWidth="1"/>
    <col min="16138" max="16138" width="16.5703125" style="307" customWidth="1"/>
    <col min="16139" max="16384" width="8.85546875" style="307"/>
  </cols>
  <sheetData>
    <row r="1" spans="1:7">
      <c r="A1" s="180"/>
      <c r="B1" s="180"/>
      <c r="C1" s="180"/>
      <c r="D1" s="180"/>
      <c r="E1" s="180"/>
      <c r="F1" s="180"/>
      <c r="G1" s="180"/>
    </row>
    <row r="2" spans="1:7" s="225" customFormat="1" ht="15" customHeight="1">
      <c r="A2" s="180"/>
      <c r="B2" s="180"/>
      <c r="C2" s="434" t="s">
        <v>91</v>
      </c>
      <c r="D2" s="226"/>
      <c r="E2" s="180"/>
      <c r="F2" s="227"/>
      <c r="G2" s="180"/>
    </row>
    <row r="3" spans="1:7" s="225" customFormat="1" ht="16.5" customHeight="1">
      <c r="A3" s="180"/>
      <c r="B3" s="180"/>
      <c r="C3" s="228" t="s">
        <v>378</v>
      </c>
      <c r="D3" s="226"/>
      <c r="E3" s="180"/>
      <c r="F3" s="227"/>
      <c r="G3" s="180"/>
    </row>
    <row r="4" spans="1:7" s="225" customFormat="1" ht="15" customHeight="1">
      <c r="A4" s="180"/>
      <c r="B4" s="180"/>
      <c r="C4" s="377" t="s">
        <v>348</v>
      </c>
      <c r="D4" s="180"/>
      <c r="E4" s="180"/>
      <c r="F4" s="227"/>
      <c r="G4" s="180"/>
    </row>
    <row r="5" spans="1:7" s="225" customFormat="1" ht="16.5" customHeight="1">
      <c r="A5" s="180"/>
      <c r="B5" s="180"/>
      <c r="C5" s="180"/>
      <c r="D5" s="228"/>
      <c r="E5" s="180"/>
      <c r="F5" s="227"/>
      <c r="G5" s="180"/>
    </row>
    <row r="6" spans="1:7" s="225" customFormat="1" ht="17.100000000000001" customHeight="1">
      <c r="A6" s="180"/>
      <c r="B6" s="180"/>
      <c r="C6" s="180"/>
      <c r="D6" s="226"/>
      <c r="E6" s="180"/>
      <c r="F6" s="227"/>
      <c r="G6" s="180"/>
    </row>
    <row r="7" spans="1:7" s="225" customFormat="1">
      <c r="A7" s="378"/>
      <c r="B7" s="378"/>
      <c r="C7" s="309"/>
      <c r="D7" s="379"/>
      <c r="E7" s="379"/>
      <c r="F7" s="379"/>
      <c r="G7" s="380"/>
    </row>
    <row r="8" spans="1:7" s="225" customFormat="1" ht="13.9" customHeight="1">
      <c r="A8" s="494" t="s">
        <v>0</v>
      </c>
      <c r="B8" s="497" t="s">
        <v>187</v>
      </c>
      <c r="C8" s="234"/>
      <c r="D8" s="497" t="s">
        <v>6</v>
      </c>
      <c r="E8" s="497" t="s">
        <v>7</v>
      </c>
      <c r="F8" s="237"/>
      <c r="G8" s="235"/>
    </row>
    <row r="9" spans="1:7" s="225" customFormat="1" ht="12.75" customHeight="1">
      <c r="A9" s="495"/>
      <c r="B9" s="498"/>
      <c r="C9" s="236"/>
      <c r="D9" s="498"/>
      <c r="E9" s="498"/>
      <c r="F9" s="237"/>
      <c r="G9" s="237"/>
    </row>
    <row r="10" spans="1:7" s="225" customFormat="1" ht="15" customHeight="1">
      <c r="A10" s="495"/>
      <c r="B10" s="498"/>
      <c r="C10" s="236" t="s">
        <v>5</v>
      </c>
      <c r="D10" s="498"/>
      <c r="E10" s="498"/>
      <c r="F10" s="237" t="s">
        <v>278</v>
      </c>
      <c r="G10" s="237" t="s">
        <v>189</v>
      </c>
    </row>
    <row r="11" spans="1:7" s="225" customFormat="1" ht="21.75" customHeight="1">
      <c r="A11" s="496"/>
      <c r="B11" s="499"/>
      <c r="C11" s="238"/>
      <c r="D11" s="499"/>
      <c r="E11" s="499"/>
      <c r="F11" s="381" t="s">
        <v>349</v>
      </c>
      <c r="G11" s="239" t="s">
        <v>349</v>
      </c>
    </row>
    <row r="12" spans="1:7" s="225" customFormat="1" ht="18" customHeight="1">
      <c r="A12" s="240">
        <v>1</v>
      </c>
      <c r="B12" s="240">
        <v>2</v>
      </c>
      <c r="C12" s="240">
        <v>3</v>
      </c>
      <c r="D12" s="241">
        <v>4</v>
      </c>
      <c r="E12" s="241">
        <v>5</v>
      </c>
      <c r="F12" s="242">
        <v>6</v>
      </c>
      <c r="G12" s="242">
        <v>7</v>
      </c>
    </row>
    <row r="13" spans="1:7" s="225" customFormat="1" ht="17.25" customHeight="1">
      <c r="A13" s="382"/>
      <c r="B13" s="383" t="s">
        <v>350</v>
      </c>
      <c r="C13" s="384" t="s">
        <v>331</v>
      </c>
      <c r="D13" s="252"/>
      <c r="E13" s="315"/>
      <c r="F13" s="385"/>
      <c r="G13" s="386"/>
    </row>
    <row r="14" spans="1:7" s="225" customFormat="1" ht="17.25" customHeight="1">
      <c r="A14" s="382"/>
      <c r="B14" s="387"/>
      <c r="C14" s="388" t="s">
        <v>351</v>
      </c>
      <c r="D14" s="252"/>
      <c r="E14" s="315"/>
      <c r="F14" s="385"/>
      <c r="G14" s="386"/>
    </row>
    <row r="15" spans="1:7" s="225" customFormat="1" ht="39" customHeight="1">
      <c r="A15" s="389">
        <v>1</v>
      </c>
      <c r="B15" s="390" t="s">
        <v>352</v>
      </c>
      <c r="C15" s="391" t="s">
        <v>353</v>
      </c>
      <c r="D15" s="329" t="s">
        <v>295</v>
      </c>
      <c r="E15" s="392">
        <v>140</v>
      </c>
      <c r="F15" s="393"/>
      <c r="G15" s="394"/>
    </row>
    <row r="16" spans="1:7" s="225" customFormat="1" ht="17.25" customHeight="1">
      <c r="A16" s="389">
        <f>A15+1</f>
        <v>2</v>
      </c>
      <c r="B16" s="390" t="s">
        <v>354</v>
      </c>
      <c r="C16" s="350" t="s">
        <v>333</v>
      </c>
      <c r="D16" s="329" t="s">
        <v>301</v>
      </c>
      <c r="E16" s="392">
        <v>23</v>
      </c>
      <c r="F16" s="393"/>
      <c r="G16" s="394"/>
    </row>
    <row r="17" spans="1:7" s="225" customFormat="1" ht="17.25" customHeight="1">
      <c r="A17" s="389">
        <f>A16+1</f>
        <v>3</v>
      </c>
      <c r="B17" s="390" t="s">
        <v>354</v>
      </c>
      <c r="C17" s="395" t="s">
        <v>334</v>
      </c>
      <c r="D17" s="396" t="s">
        <v>74</v>
      </c>
      <c r="E17" s="392">
        <v>6</v>
      </c>
      <c r="F17" s="393"/>
      <c r="G17" s="394"/>
    </row>
    <row r="18" spans="1:7" s="225" customFormat="1" ht="17.25" customHeight="1">
      <c r="A18" s="389"/>
      <c r="B18" s="397"/>
      <c r="C18" s="398" t="s">
        <v>35</v>
      </c>
      <c r="D18" s="396"/>
      <c r="E18" s="392"/>
      <c r="F18" s="393"/>
      <c r="G18" s="399"/>
    </row>
    <row r="19" spans="1:7" s="225" customFormat="1" ht="22.5" customHeight="1">
      <c r="A19" s="389"/>
      <c r="B19" s="397"/>
      <c r="C19" s="400" t="s">
        <v>355</v>
      </c>
      <c r="D19" s="401"/>
      <c r="E19" s="402"/>
      <c r="F19" s="393"/>
      <c r="G19" s="394"/>
    </row>
    <row r="20" spans="1:7" s="225" customFormat="1" ht="21" customHeight="1">
      <c r="A20" s="389"/>
      <c r="B20" s="403" t="s">
        <v>356</v>
      </c>
      <c r="C20" s="404" t="s">
        <v>62</v>
      </c>
      <c r="D20" s="405"/>
      <c r="E20" s="392"/>
      <c r="F20" s="393"/>
      <c r="G20" s="394"/>
    </row>
    <row r="21" spans="1:7" s="225" customFormat="1" ht="21" customHeight="1">
      <c r="A21" s="389"/>
      <c r="B21" s="397"/>
      <c r="C21" s="406" t="s">
        <v>357</v>
      </c>
      <c r="D21" s="329"/>
      <c r="E21" s="392"/>
      <c r="F21" s="393"/>
      <c r="G21" s="394"/>
    </row>
    <row r="22" spans="1:7" s="225" customFormat="1" ht="30" customHeight="1">
      <c r="A22" s="389">
        <f>A17+1</f>
        <v>4</v>
      </c>
      <c r="B22" s="390" t="s">
        <v>354</v>
      </c>
      <c r="C22" s="407" t="s">
        <v>358</v>
      </c>
      <c r="D22" s="329" t="s">
        <v>295</v>
      </c>
      <c r="E22" s="408">
        <v>640</v>
      </c>
      <c r="F22" s="393"/>
      <c r="G22" s="394"/>
    </row>
    <row r="23" spans="1:7" s="225" customFormat="1" ht="21.75" customHeight="1">
      <c r="A23" s="389">
        <f>A22+1</f>
        <v>5</v>
      </c>
      <c r="B23" s="409" t="s">
        <v>359</v>
      </c>
      <c r="C23" s="336" t="s">
        <v>360</v>
      </c>
      <c r="D23" s="315" t="s">
        <v>301</v>
      </c>
      <c r="E23" s="408">
        <v>314</v>
      </c>
      <c r="F23" s="393"/>
      <c r="G23" s="394"/>
    </row>
    <row r="24" spans="1:7" s="225" customFormat="1" ht="20.25" customHeight="1">
      <c r="A24" s="389"/>
      <c r="B24" s="397"/>
      <c r="C24" s="410" t="s">
        <v>361</v>
      </c>
      <c r="D24" s="396"/>
      <c r="E24" s="392"/>
      <c r="F24" s="393"/>
      <c r="G24" s="394"/>
    </row>
    <row r="25" spans="1:7" s="225" customFormat="1" ht="33.75" customHeight="1">
      <c r="A25" s="389">
        <f>A23+1</f>
        <v>6</v>
      </c>
      <c r="B25" s="392" t="s">
        <v>362</v>
      </c>
      <c r="C25" s="411" t="s">
        <v>363</v>
      </c>
      <c r="D25" s="315" t="s">
        <v>364</v>
      </c>
      <c r="E25" s="392">
        <v>64</v>
      </c>
      <c r="F25" s="393"/>
      <c r="G25" s="394"/>
    </row>
    <row r="26" spans="1:7" s="225" customFormat="1" ht="19.5" customHeight="1">
      <c r="A26" s="389">
        <f t="shared" ref="A26:A35" si="0">A25+1</f>
        <v>7</v>
      </c>
      <c r="B26" s="390" t="s">
        <v>354</v>
      </c>
      <c r="C26" s="407" t="s">
        <v>365</v>
      </c>
      <c r="D26" s="329" t="s">
        <v>295</v>
      </c>
      <c r="E26" s="392">
        <v>640</v>
      </c>
      <c r="F26" s="393"/>
      <c r="G26" s="394"/>
    </row>
    <row r="27" spans="1:7" s="225" customFormat="1" ht="31.5" customHeight="1">
      <c r="A27" s="389">
        <f t="shared" si="0"/>
        <v>8</v>
      </c>
      <c r="B27" s="412" t="s">
        <v>366</v>
      </c>
      <c r="C27" s="407" t="s">
        <v>367</v>
      </c>
      <c r="D27" s="329" t="s">
        <v>295</v>
      </c>
      <c r="E27" s="392">
        <v>500</v>
      </c>
      <c r="F27" s="393"/>
      <c r="G27" s="394"/>
    </row>
    <row r="28" spans="1:7" s="225" customFormat="1" ht="36.75" customHeight="1">
      <c r="A28" s="389">
        <f t="shared" si="0"/>
        <v>9</v>
      </c>
      <c r="B28" s="412" t="s">
        <v>368</v>
      </c>
      <c r="C28" s="407" t="s">
        <v>369</v>
      </c>
      <c r="D28" s="329" t="s">
        <v>295</v>
      </c>
      <c r="E28" s="392">
        <v>500</v>
      </c>
      <c r="F28" s="393"/>
      <c r="G28" s="394"/>
    </row>
    <row r="29" spans="1:7" s="225" customFormat="1" ht="20.25" customHeight="1">
      <c r="A29" s="389">
        <f t="shared" si="0"/>
        <v>10</v>
      </c>
      <c r="B29" s="390" t="s">
        <v>354</v>
      </c>
      <c r="C29" s="407" t="s">
        <v>370</v>
      </c>
      <c r="D29" s="329" t="s">
        <v>295</v>
      </c>
      <c r="E29" s="392">
        <v>500</v>
      </c>
      <c r="F29" s="393"/>
      <c r="G29" s="394"/>
    </row>
    <row r="30" spans="1:7" s="225" customFormat="1" ht="19.5" customHeight="1">
      <c r="A30" s="389">
        <f t="shared" si="0"/>
        <v>11</v>
      </c>
      <c r="B30" s="387" t="s">
        <v>371</v>
      </c>
      <c r="C30" s="413" t="s">
        <v>372</v>
      </c>
      <c r="D30" s="414" t="s">
        <v>20</v>
      </c>
      <c r="E30" s="392">
        <v>95</v>
      </c>
      <c r="F30" s="393"/>
      <c r="G30" s="394"/>
    </row>
    <row r="31" spans="1:7" s="225" customFormat="1" ht="18.75" customHeight="1">
      <c r="A31" s="389">
        <f t="shared" si="0"/>
        <v>12</v>
      </c>
      <c r="B31" s="390" t="s">
        <v>354</v>
      </c>
      <c r="C31" s="415" t="s">
        <v>373</v>
      </c>
      <c r="D31" s="414" t="s">
        <v>20</v>
      </c>
      <c r="E31" s="392">
        <v>100</v>
      </c>
      <c r="F31" s="393"/>
      <c r="G31" s="394"/>
    </row>
    <row r="32" spans="1:7" s="225" customFormat="1" ht="18.75" customHeight="1">
      <c r="A32" s="389">
        <f t="shared" si="0"/>
        <v>13</v>
      </c>
      <c r="B32" s="390" t="s">
        <v>354</v>
      </c>
      <c r="C32" s="415" t="s">
        <v>374</v>
      </c>
      <c r="D32" s="329" t="s">
        <v>301</v>
      </c>
      <c r="E32" s="392">
        <v>6</v>
      </c>
      <c r="F32" s="393"/>
      <c r="G32" s="394"/>
    </row>
    <row r="33" spans="1:10" s="225" customFormat="1" ht="18.75" customHeight="1">
      <c r="A33" s="389">
        <f t="shared" si="0"/>
        <v>14</v>
      </c>
      <c r="B33" s="390" t="s">
        <v>354</v>
      </c>
      <c r="C33" s="416" t="s">
        <v>375</v>
      </c>
      <c r="D33" s="329" t="s">
        <v>301</v>
      </c>
      <c r="E33" s="417">
        <v>7.6</v>
      </c>
      <c r="F33" s="418"/>
      <c r="G33" s="386"/>
    </row>
    <row r="34" spans="1:10" s="225" customFormat="1" ht="18.75" customHeight="1">
      <c r="A34" s="389">
        <f t="shared" si="0"/>
        <v>15</v>
      </c>
      <c r="B34" s="390" t="s">
        <v>354</v>
      </c>
      <c r="C34" s="419" t="s">
        <v>376</v>
      </c>
      <c r="D34" s="420" t="s">
        <v>105</v>
      </c>
      <c r="E34" s="421">
        <v>500</v>
      </c>
      <c r="F34" s="385"/>
      <c r="G34" s="386"/>
    </row>
    <row r="35" spans="1:10" s="225" customFormat="1" ht="18.75" customHeight="1">
      <c r="A35" s="389">
        <f t="shared" si="0"/>
        <v>16</v>
      </c>
      <c r="B35" s="390" t="s">
        <v>354</v>
      </c>
      <c r="C35" s="419" t="s">
        <v>377</v>
      </c>
      <c r="D35" s="420" t="s">
        <v>105</v>
      </c>
      <c r="E35" s="421">
        <v>500</v>
      </c>
      <c r="F35" s="385"/>
      <c r="G35" s="386"/>
    </row>
    <row r="36" spans="1:10" s="225" customFormat="1" ht="18.75" customHeight="1" thickBot="1">
      <c r="A36" s="422"/>
      <c r="B36" s="423"/>
      <c r="C36" s="424" t="s">
        <v>35</v>
      </c>
      <c r="D36" s="425"/>
      <c r="E36" s="426"/>
      <c r="F36" s="427"/>
      <c r="G36" s="428"/>
    </row>
    <row r="37" spans="1:10" s="225" customFormat="1" ht="17.25" customHeight="1" thickTop="1">
      <c r="A37" s="289"/>
      <c r="B37" s="289"/>
      <c r="C37" s="324" t="s">
        <v>278</v>
      </c>
      <c r="D37" s="429"/>
      <c r="E37" s="372"/>
      <c r="F37" s="373"/>
      <c r="G37" s="430"/>
      <c r="J37" s="431"/>
    </row>
    <row r="38" spans="1:10" s="225" customFormat="1" ht="18" customHeight="1">
      <c r="A38" s="289"/>
      <c r="B38" s="289"/>
      <c r="C38" s="295" t="s">
        <v>268</v>
      </c>
      <c r="D38" s="296"/>
      <c r="E38" s="297"/>
      <c r="F38" s="298"/>
      <c r="G38" s="432"/>
    </row>
    <row r="39" spans="1:10" s="225" customFormat="1" ht="18.75" customHeight="1">
      <c r="A39" s="289"/>
      <c r="B39" s="289"/>
      <c r="C39" s="295" t="s">
        <v>267</v>
      </c>
      <c r="D39" s="300"/>
      <c r="E39" s="375"/>
      <c r="F39" s="373"/>
      <c r="G39" s="433"/>
    </row>
    <row r="40" spans="1:10" s="225" customFormat="1" ht="18.75" customHeight="1">
      <c r="A40" s="289"/>
      <c r="B40" s="289"/>
      <c r="C40" s="289"/>
      <c r="D40" s="289"/>
      <c r="E40" s="289"/>
      <c r="F40" s="289"/>
      <c r="G40" s="289"/>
    </row>
    <row r="41" spans="1:10" s="225" customFormat="1" ht="18.75" customHeight="1">
      <c r="A41" s="289"/>
      <c r="B41" s="289"/>
      <c r="C41" s="289"/>
      <c r="D41" s="289"/>
      <c r="E41" s="289"/>
      <c r="F41" s="289"/>
      <c r="G41" s="289"/>
    </row>
    <row r="42" spans="1:10" s="225" customFormat="1" ht="18.75" customHeight="1">
      <c r="A42" s="289"/>
      <c r="B42" s="289"/>
      <c r="C42" s="289"/>
      <c r="D42" s="289"/>
      <c r="E42" s="289"/>
      <c r="F42" s="289"/>
      <c r="G42" s="289"/>
    </row>
    <row r="43" spans="1:10" s="225" customFormat="1">
      <c r="A43" s="305"/>
      <c r="B43" s="305"/>
      <c r="C43" s="307"/>
      <c r="D43" s="307"/>
      <c r="E43" s="307"/>
      <c r="F43" s="307"/>
      <c r="G43" s="307"/>
    </row>
    <row r="44" spans="1:10" s="308" customFormat="1">
      <c r="A44" s="305"/>
      <c r="B44" s="305"/>
      <c r="C44" s="307"/>
      <c r="D44" s="307"/>
      <c r="E44" s="307"/>
      <c r="F44" s="307"/>
      <c r="G44" s="307"/>
    </row>
    <row r="45" spans="1:10" s="225" customFormat="1">
      <c r="A45" s="305"/>
      <c r="B45" s="305"/>
      <c r="C45" s="307"/>
      <c r="D45" s="307"/>
      <c r="E45" s="307"/>
      <c r="F45" s="307"/>
      <c r="G45" s="307"/>
    </row>
    <row r="46" spans="1:10" s="225" customFormat="1">
      <c r="A46" s="305"/>
      <c r="B46" s="305"/>
      <c r="C46" s="307"/>
      <c r="D46" s="307"/>
      <c r="E46" s="307"/>
      <c r="F46" s="307"/>
      <c r="G46" s="307"/>
    </row>
    <row r="47" spans="1:10" s="225" customFormat="1">
      <c r="A47" s="305"/>
      <c r="B47" s="305"/>
      <c r="C47" s="307"/>
      <c r="D47" s="307"/>
      <c r="E47" s="307"/>
      <c r="F47" s="307"/>
      <c r="G47" s="307"/>
    </row>
    <row r="48" spans="1:10" s="225" customFormat="1">
      <c r="A48" s="305"/>
      <c r="B48" s="305"/>
      <c r="C48" s="307"/>
      <c r="D48" s="307"/>
      <c r="E48" s="307"/>
      <c r="F48" s="307"/>
      <c r="G48" s="307"/>
    </row>
    <row r="49" spans="1:7" s="225" customFormat="1">
      <c r="A49" s="305"/>
      <c r="B49" s="305"/>
      <c r="C49" s="307"/>
      <c r="D49" s="307"/>
      <c r="E49" s="307"/>
      <c r="F49" s="307"/>
      <c r="G49" s="307"/>
    </row>
    <row r="50" spans="1:7" s="225" customFormat="1">
      <c r="A50" s="305"/>
      <c r="B50" s="305"/>
      <c r="C50" s="307"/>
      <c r="D50" s="307"/>
      <c r="E50" s="307"/>
      <c r="F50" s="307"/>
      <c r="G50" s="307"/>
    </row>
  </sheetData>
  <mergeCells count="4">
    <mergeCell ref="A8:A11"/>
    <mergeCell ref="B8:B11"/>
    <mergeCell ref="D8:D11"/>
    <mergeCell ref="E8:E11"/>
  </mergeCells>
  <conditionalFormatting sqref="G37">
    <cfRule type="expression" priority="9" stopIfTrue="1">
      <formula>#REF!</formula>
    </cfRule>
  </conditionalFormatting>
  <conditionalFormatting sqref="B13:B18">
    <cfRule type="expression" priority="10" stopIfTrue="1">
      <formula>#REF!</formula>
    </cfRule>
  </conditionalFormatting>
  <conditionalFormatting sqref="D17:D18 C14:C18">
    <cfRule type="expression" priority="8" stopIfTrue="1">
      <formula>#REF!</formula>
    </cfRule>
  </conditionalFormatting>
  <conditionalFormatting sqref="C26:C30 D30 C31:D31 C24:D24 D20 C21 C32:C33">
    <cfRule type="expression" priority="6" stopIfTrue="1">
      <formula>#REF!</formula>
    </cfRule>
  </conditionalFormatting>
  <conditionalFormatting sqref="B26 B24 B19:B22 B30:B33 B36">
    <cfRule type="expression" priority="7" stopIfTrue="1">
      <formula>#REF!</formula>
    </cfRule>
  </conditionalFormatting>
  <conditionalFormatting sqref="B34:B35">
    <cfRule type="expression" priority="5" stopIfTrue="1">
      <formula>#REF!</formula>
    </cfRule>
  </conditionalFormatting>
  <conditionalFormatting sqref="C36:D36">
    <cfRule type="expression" priority="4" stopIfTrue="1">
      <formula>#REF!</formula>
    </cfRule>
  </conditionalFormatting>
  <conditionalFormatting sqref="C22">
    <cfRule type="expression" priority="3" stopIfTrue="1">
      <formula>#REF!</formula>
    </cfRule>
  </conditionalFormatting>
  <conditionalFormatting sqref="B29">
    <cfRule type="expression" priority="2" stopIfTrue="1">
      <formula>#REF!</formula>
    </cfRule>
  </conditionalFormatting>
  <conditionalFormatting sqref="C34:C35">
    <cfRule type="expression" priority="1" stopIfTrue="1">
      <formula>#REF!</formula>
    </cfRule>
  </conditionalFormatting>
  <printOptions horizontalCentered="1" gridLines="1"/>
  <pageMargins left="0.39370078740157483" right="0.39370078740157483" top="0.59055118110236227" bottom="0.59055118110236227" header="0.19685039370078741" footer="0.35433070866141736"/>
  <pageSetup paperSize="9" scale="65" orientation="portrait" horizontalDpi="4294967292" verticalDpi="300" r:id="rId1"/>
  <headerFooter alignWithMargins="0">
    <oddHeader>&amp;R&amp;P</oddHeader>
    <oddFooter>&amp;R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3"/>
  <sheetViews>
    <sheetView showZeros="0" zoomScale="115" zoomScaleNormal="115" zoomScaleSheetLayoutView="96" workbookViewId="0">
      <selection activeCell="C19" sqref="C19"/>
    </sheetView>
  </sheetViews>
  <sheetFormatPr defaultRowHeight="12.75"/>
  <cols>
    <col min="1" max="1" width="5" style="167" customWidth="1"/>
    <col min="2" max="2" width="32.7109375" style="167" customWidth="1"/>
    <col min="3" max="3" width="7" style="167" customWidth="1"/>
    <col min="4" max="4" width="7.28515625" style="168" customWidth="1"/>
    <col min="5" max="8" width="6.85546875" style="167" customWidth="1"/>
    <col min="9" max="9" width="8.140625" style="167" customWidth="1"/>
    <col min="10" max="11" width="9" style="167" customWidth="1"/>
    <col min="12" max="15" width="9.85546875" style="167" customWidth="1"/>
    <col min="16" max="16384" width="9.140625" style="167"/>
  </cols>
  <sheetData>
    <row r="1" spans="1:15" s="169" customFormat="1" ht="18.75" customHeight="1">
      <c r="A1" s="458" t="s">
        <v>382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5" s="4" customFormat="1" ht="12.75" customHeight="1">
      <c r="A2" s="459" t="s">
        <v>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4" customFormat="1" ht="12.95" customHeight="1">
      <c r="A3" s="7"/>
      <c r="B3" s="8"/>
      <c r="D3" s="5"/>
      <c r="E3" s="11"/>
      <c r="F3" s="11"/>
      <c r="G3" s="11"/>
      <c r="H3" s="11"/>
      <c r="I3" s="11"/>
      <c r="J3" s="11"/>
      <c r="K3" s="6"/>
      <c r="L3" s="9"/>
      <c r="M3" s="9"/>
      <c r="O3" s="10"/>
    </row>
    <row r="4" spans="1:15" s="12" customFormat="1" ht="13.5" customHeight="1">
      <c r="A4" s="460" t="s">
        <v>0</v>
      </c>
      <c r="B4" s="462" t="s">
        <v>5</v>
      </c>
      <c r="C4" s="460" t="s">
        <v>6</v>
      </c>
      <c r="D4" s="465" t="s">
        <v>7</v>
      </c>
      <c r="E4" s="467" t="s">
        <v>8</v>
      </c>
      <c r="F4" s="467"/>
      <c r="G4" s="467"/>
      <c r="H4" s="467"/>
      <c r="I4" s="467"/>
      <c r="J4" s="467"/>
      <c r="K4" s="468" t="s">
        <v>9</v>
      </c>
      <c r="L4" s="469"/>
      <c r="M4" s="469"/>
      <c r="N4" s="469"/>
      <c r="O4" s="470"/>
    </row>
    <row r="5" spans="1:15" s="12" customFormat="1" ht="37.5" customHeight="1">
      <c r="A5" s="461"/>
      <c r="B5" s="463"/>
      <c r="C5" s="464"/>
      <c r="D5" s="466"/>
      <c r="E5" s="13" t="s">
        <v>10</v>
      </c>
      <c r="F5" s="14" t="s">
        <v>11</v>
      </c>
      <c r="G5" s="15" t="s">
        <v>12</v>
      </c>
      <c r="H5" s="16" t="s">
        <v>13</v>
      </c>
      <c r="I5" s="16" t="s">
        <v>14</v>
      </c>
      <c r="J5" s="15" t="s">
        <v>15</v>
      </c>
      <c r="K5" s="17" t="s">
        <v>16</v>
      </c>
      <c r="L5" s="18" t="s">
        <v>12</v>
      </c>
      <c r="M5" s="158" t="s">
        <v>13</v>
      </c>
      <c r="N5" s="158" t="s">
        <v>14</v>
      </c>
      <c r="O5" s="17" t="s">
        <v>17</v>
      </c>
    </row>
    <row r="6" spans="1:15" s="12" customFormat="1" ht="11.25">
      <c r="A6" s="21">
        <v>1</v>
      </c>
      <c r="B6" s="21">
        <v>2</v>
      </c>
      <c r="C6" s="21">
        <v>3</v>
      </c>
      <c r="D6" s="22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</row>
    <row r="7" spans="1:15" s="4" customFormat="1" ht="18" customHeight="1">
      <c r="A7" s="453"/>
      <c r="B7" s="454" t="str">
        <f>A1</f>
        <v>Lietus kanalizācijas aku nomaiņa</v>
      </c>
      <c r="C7" s="455"/>
      <c r="D7" s="5"/>
      <c r="E7" s="440"/>
      <c r="F7" s="440"/>
      <c r="G7" s="29"/>
      <c r="H7" s="30"/>
      <c r="I7" s="31"/>
      <c r="J7" s="29"/>
      <c r="K7" s="29"/>
      <c r="L7" s="29"/>
      <c r="M7" s="29">
        <f>ROUND(D7*H7,2)</f>
        <v>0</v>
      </c>
      <c r="N7" s="29">
        <f>ROUND(D7*I7,2)</f>
        <v>0</v>
      </c>
      <c r="O7" s="29">
        <f>L7+M7+N7</f>
        <v>0</v>
      </c>
    </row>
    <row r="8" spans="1:15" s="4" customFormat="1">
      <c r="A8" s="26"/>
      <c r="B8" s="27" t="s">
        <v>18</v>
      </c>
      <c r="C8" s="170"/>
      <c r="D8" s="163"/>
      <c r="E8" s="440"/>
      <c r="F8" s="440"/>
      <c r="G8" s="29"/>
      <c r="H8" s="30"/>
      <c r="I8" s="31"/>
      <c r="J8" s="29"/>
      <c r="K8" s="29"/>
      <c r="L8" s="29"/>
      <c r="M8" s="29"/>
      <c r="N8" s="29"/>
      <c r="O8" s="29"/>
    </row>
    <row r="9" spans="1:15" s="4" customFormat="1">
      <c r="A9" s="26">
        <v>1</v>
      </c>
      <c r="B9" s="27" t="s">
        <v>19</v>
      </c>
      <c r="C9" s="170" t="s">
        <v>20</v>
      </c>
      <c r="D9" s="163">
        <v>26</v>
      </c>
      <c r="E9" s="440"/>
      <c r="F9" s="440"/>
      <c r="G9" s="29"/>
      <c r="H9" s="30"/>
      <c r="I9" s="31"/>
      <c r="J9" s="29">
        <f t="shared" ref="J9:J19" si="0">G9+H9+I9</f>
        <v>0</v>
      </c>
      <c r="K9" s="29">
        <f t="shared" ref="K9:K16" si="1">ROUND(D9*E9,1)</f>
        <v>0</v>
      </c>
      <c r="L9" s="29">
        <f t="shared" ref="L9:L16" si="2">ROUND($D9*G9,2)</f>
        <v>0</v>
      </c>
      <c r="M9" s="29">
        <f t="shared" ref="M9:M16" si="3">ROUND(D9*H9,2)</f>
        <v>0</v>
      </c>
      <c r="N9" s="29">
        <f t="shared" ref="N9:N16" si="4">ROUND(D9*I9,2)</f>
        <v>0</v>
      </c>
      <c r="O9" s="29">
        <f t="shared" ref="O9:O16" si="5">L9+M9+N9</f>
        <v>0</v>
      </c>
    </row>
    <row r="10" spans="1:15" s="4" customFormat="1">
      <c r="A10" s="26">
        <v>2</v>
      </c>
      <c r="B10" s="27" t="s">
        <v>21</v>
      </c>
      <c r="C10" s="170" t="s">
        <v>22</v>
      </c>
      <c r="D10" s="163">
        <v>4</v>
      </c>
      <c r="E10" s="440"/>
      <c r="F10" s="440"/>
      <c r="G10" s="29"/>
      <c r="H10" s="30"/>
      <c r="I10" s="31"/>
      <c r="J10" s="29">
        <f t="shared" si="0"/>
        <v>0</v>
      </c>
      <c r="K10" s="29">
        <f t="shared" si="1"/>
        <v>0</v>
      </c>
      <c r="L10" s="29">
        <f t="shared" si="2"/>
        <v>0</v>
      </c>
      <c r="M10" s="29">
        <f t="shared" si="3"/>
        <v>0</v>
      </c>
      <c r="N10" s="29">
        <f t="shared" si="4"/>
        <v>0</v>
      </c>
      <c r="O10" s="29">
        <f t="shared" si="5"/>
        <v>0</v>
      </c>
    </row>
    <row r="11" spans="1:15" s="4" customFormat="1">
      <c r="A11" s="26"/>
      <c r="B11" s="27" t="s">
        <v>23</v>
      </c>
      <c r="C11" s="170"/>
      <c r="D11" s="163"/>
      <c r="E11" s="440"/>
      <c r="F11" s="440"/>
      <c r="G11" s="29"/>
      <c r="H11" s="30"/>
      <c r="I11" s="31"/>
      <c r="J11" s="29"/>
      <c r="K11" s="29"/>
      <c r="L11" s="29"/>
      <c r="M11" s="29"/>
      <c r="N11" s="29"/>
      <c r="O11" s="29"/>
    </row>
    <row r="12" spans="1:15" s="4" customFormat="1">
      <c r="A12" s="26">
        <f>A10+1</f>
        <v>3</v>
      </c>
      <c r="B12" s="27" t="s">
        <v>24</v>
      </c>
      <c r="C12" s="170" t="s">
        <v>20</v>
      </c>
      <c r="D12" s="163">
        <v>26</v>
      </c>
      <c r="E12" s="440"/>
      <c r="F12" s="440"/>
      <c r="G12" s="29"/>
      <c r="H12" s="30"/>
      <c r="I12" s="31"/>
      <c r="J12" s="29">
        <f t="shared" si="0"/>
        <v>0</v>
      </c>
      <c r="K12" s="29">
        <f t="shared" si="1"/>
        <v>0</v>
      </c>
      <c r="L12" s="29">
        <f t="shared" si="2"/>
        <v>0</v>
      </c>
      <c r="M12" s="29">
        <f t="shared" si="3"/>
        <v>0</v>
      </c>
      <c r="N12" s="29">
        <f t="shared" si="4"/>
        <v>0</v>
      </c>
      <c r="O12" s="29">
        <f t="shared" si="5"/>
        <v>0</v>
      </c>
    </row>
    <row r="13" spans="1:15" s="4" customFormat="1">
      <c r="A13" s="26">
        <f>A12+1</f>
        <v>4</v>
      </c>
      <c r="B13" s="27" t="s">
        <v>25</v>
      </c>
      <c r="C13" s="170" t="s">
        <v>26</v>
      </c>
      <c r="D13" s="163">
        <v>3</v>
      </c>
      <c r="E13" s="440"/>
      <c r="F13" s="440"/>
      <c r="G13" s="29"/>
      <c r="H13" s="30"/>
      <c r="I13" s="31"/>
      <c r="J13" s="29">
        <f t="shared" si="0"/>
        <v>0</v>
      </c>
      <c r="K13" s="29">
        <f t="shared" si="1"/>
        <v>0</v>
      </c>
      <c r="L13" s="29">
        <f t="shared" si="2"/>
        <v>0</v>
      </c>
      <c r="M13" s="29">
        <f t="shared" si="3"/>
        <v>0</v>
      </c>
      <c r="N13" s="29">
        <f t="shared" si="4"/>
        <v>0</v>
      </c>
      <c r="O13" s="29">
        <f t="shared" si="5"/>
        <v>0</v>
      </c>
    </row>
    <row r="14" spans="1:15" s="4" customFormat="1">
      <c r="A14" s="26"/>
      <c r="B14" s="27" t="s">
        <v>27</v>
      </c>
      <c r="C14" s="170"/>
      <c r="D14" s="163"/>
      <c r="E14" s="440"/>
      <c r="F14" s="440"/>
      <c r="G14" s="29"/>
      <c r="H14" s="30"/>
      <c r="I14" s="31"/>
      <c r="J14" s="29"/>
      <c r="K14" s="29"/>
      <c r="L14" s="29"/>
      <c r="M14" s="29"/>
      <c r="N14" s="29"/>
      <c r="O14" s="29"/>
    </row>
    <row r="15" spans="1:15" s="4" customFormat="1">
      <c r="A15" s="26">
        <f>A13+1</f>
        <v>5</v>
      </c>
      <c r="B15" s="27" t="s">
        <v>28</v>
      </c>
      <c r="C15" s="170" t="s">
        <v>29</v>
      </c>
      <c r="D15" s="163">
        <v>90</v>
      </c>
      <c r="E15" s="440"/>
      <c r="F15" s="440"/>
      <c r="G15" s="29"/>
      <c r="H15" s="30"/>
      <c r="I15" s="31"/>
      <c r="J15" s="29">
        <f t="shared" si="0"/>
        <v>0</v>
      </c>
      <c r="K15" s="29">
        <f t="shared" si="1"/>
        <v>0</v>
      </c>
      <c r="L15" s="29">
        <f t="shared" si="2"/>
        <v>0</v>
      </c>
      <c r="M15" s="29">
        <f t="shared" si="3"/>
        <v>0</v>
      </c>
      <c r="N15" s="29">
        <f t="shared" si="4"/>
        <v>0</v>
      </c>
      <c r="O15" s="29">
        <f t="shared" si="5"/>
        <v>0</v>
      </c>
    </row>
    <row r="16" spans="1:15" s="4" customFormat="1">
      <c r="A16" s="26">
        <f t="shared" ref="A16:A17" si="6">A15+1</f>
        <v>6</v>
      </c>
      <c r="B16" s="27" t="s">
        <v>30</v>
      </c>
      <c r="C16" s="170" t="s">
        <v>29</v>
      </c>
      <c r="D16" s="163">
        <v>9.5</v>
      </c>
      <c r="E16" s="440"/>
      <c r="F16" s="440"/>
      <c r="G16" s="29"/>
      <c r="H16" s="30"/>
      <c r="I16" s="31"/>
      <c r="J16" s="29">
        <f t="shared" si="0"/>
        <v>0</v>
      </c>
      <c r="K16" s="29">
        <f t="shared" si="1"/>
        <v>0</v>
      </c>
      <c r="L16" s="29">
        <f t="shared" si="2"/>
        <v>0</v>
      </c>
      <c r="M16" s="29">
        <f t="shared" si="3"/>
        <v>0</v>
      </c>
      <c r="N16" s="29">
        <f t="shared" si="4"/>
        <v>0</v>
      </c>
      <c r="O16" s="29">
        <f t="shared" si="5"/>
        <v>0</v>
      </c>
    </row>
    <row r="17" spans="1:15" s="4" customFormat="1">
      <c r="A17" s="26">
        <f t="shared" si="6"/>
        <v>7</v>
      </c>
      <c r="B17" s="27" t="s">
        <v>31</v>
      </c>
      <c r="C17" s="170" t="s">
        <v>29</v>
      </c>
      <c r="D17" s="163">
        <v>75.5</v>
      </c>
      <c r="E17" s="440"/>
      <c r="F17" s="440"/>
      <c r="G17" s="29"/>
      <c r="H17" s="30"/>
      <c r="I17" s="31"/>
      <c r="J17" s="29">
        <f t="shared" si="0"/>
        <v>0</v>
      </c>
      <c r="K17" s="29">
        <f>ROUND(D17*E17,1)</f>
        <v>0</v>
      </c>
      <c r="L17" s="29">
        <f>ROUND($D17*G17,2)</f>
        <v>0</v>
      </c>
      <c r="M17" s="29">
        <f>ROUND(D17*H17,2)</f>
        <v>0</v>
      </c>
      <c r="N17" s="29">
        <f>ROUND(D17*I17,2)</f>
        <v>0</v>
      </c>
      <c r="O17" s="29">
        <f>L17+M17+N17</f>
        <v>0</v>
      </c>
    </row>
    <row r="18" spans="1:15" s="4" customFormat="1">
      <c r="A18" s="26"/>
      <c r="B18" s="27" t="s">
        <v>32</v>
      </c>
      <c r="C18" s="170"/>
      <c r="D18" s="163"/>
      <c r="E18" s="440"/>
      <c r="F18" s="440"/>
      <c r="G18" s="29"/>
      <c r="H18" s="30"/>
      <c r="I18" s="31"/>
      <c r="J18" s="29"/>
      <c r="K18" s="29"/>
      <c r="L18" s="29"/>
      <c r="M18" s="29"/>
      <c r="N18" s="29"/>
      <c r="O18" s="29"/>
    </row>
    <row r="19" spans="1:15" s="4" customFormat="1">
      <c r="A19" s="26">
        <f>A17+1</f>
        <v>8</v>
      </c>
      <c r="B19" s="27" t="s">
        <v>33</v>
      </c>
      <c r="C19" s="170" t="s">
        <v>34</v>
      </c>
      <c r="D19" s="163">
        <v>1</v>
      </c>
      <c r="E19" s="440"/>
      <c r="F19" s="440"/>
      <c r="G19" s="29"/>
      <c r="H19" s="30"/>
      <c r="I19" s="31"/>
      <c r="J19" s="29">
        <f t="shared" si="0"/>
        <v>0</v>
      </c>
      <c r="K19" s="29">
        <f t="shared" ref="K19" si="7">ROUND(D19*E19,1)</f>
        <v>0</v>
      </c>
      <c r="L19" s="29">
        <f t="shared" ref="L19" si="8">ROUND($D19*G19,2)</f>
        <v>0</v>
      </c>
      <c r="M19" s="29">
        <f t="shared" ref="M19" si="9">ROUND(D19*H19,2)</f>
        <v>0</v>
      </c>
      <c r="N19" s="29">
        <f t="shared" ref="N19" si="10">ROUND(D19*I19,2)</f>
        <v>0</v>
      </c>
      <c r="O19" s="29">
        <f t="shared" ref="O19" si="11">L19+M19+N19</f>
        <v>0</v>
      </c>
    </row>
    <row r="20" spans="1:15" ht="17.25" customHeight="1">
      <c r="A20" s="32"/>
      <c r="B20" s="33" t="s">
        <v>35</v>
      </c>
      <c r="C20" s="34"/>
      <c r="D20" s="34"/>
      <c r="E20" s="34"/>
      <c r="F20" s="34"/>
      <c r="G20" s="34"/>
      <c r="H20" s="34"/>
      <c r="I20" s="35"/>
      <c r="J20" s="35"/>
      <c r="K20" s="36">
        <f>SUM(K8:K19)</f>
        <v>0</v>
      </c>
      <c r="L20" s="36">
        <f>SUM(L8:L19)</f>
        <v>0</v>
      </c>
      <c r="M20" s="36">
        <f>SUM(M8:M19)</f>
        <v>0</v>
      </c>
      <c r="N20" s="36">
        <f>SUM(N8:N19)</f>
        <v>0</v>
      </c>
      <c r="O20" s="36">
        <f>SUM(O8:O19)</f>
        <v>0</v>
      </c>
    </row>
    <row r="21" spans="1:15" s="39" customFormat="1" ht="17.25" customHeight="1">
      <c r="A21" s="32"/>
      <c r="B21" s="457" t="s">
        <v>36</v>
      </c>
      <c r="C21" s="457"/>
      <c r="D21" s="457"/>
      <c r="E21" s="457"/>
      <c r="F21" s="457"/>
      <c r="G21" s="457"/>
      <c r="H21" s="37"/>
      <c r="I21" s="35"/>
      <c r="J21" s="35"/>
      <c r="K21" s="171"/>
      <c r="L21" s="171"/>
      <c r="M21" s="171">
        <f>M20*H21</f>
        <v>0</v>
      </c>
      <c r="N21" s="171"/>
      <c r="O21" s="171">
        <f>M21</f>
        <v>0</v>
      </c>
    </row>
    <row r="22" spans="1:15" ht="17.25" customHeight="1">
      <c r="A22" s="32"/>
      <c r="B22" s="457" t="s">
        <v>37</v>
      </c>
      <c r="C22" s="457"/>
      <c r="D22" s="457"/>
      <c r="E22" s="457"/>
      <c r="F22" s="457"/>
      <c r="G22" s="457"/>
      <c r="H22" s="34"/>
      <c r="I22" s="35"/>
      <c r="J22" s="35"/>
      <c r="K22" s="172"/>
      <c r="L22" s="172">
        <f>SUM(L20:L21)</f>
        <v>0</v>
      </c>
      <c r="M22" s="172">
        <f>SUM(M20:M21)</f>
        <v>0</v>
      </c>
      <c r="N22" s="172">
        <f>SUM(N20:N21)</f>
        <v>0</v>
      </c>
      <c r="O22" s="172">
        <f>SUM(O20:O21)</f>
        <v>0</v>
      </c>
    </row>
    <row r="23" spans="1:15" s="47" customFormat="1">
      <c r="A23" s="41"/>
      <c r="B23" s="42"/>
      <c r="C23" s="41"/>
      <c r="D23" s="43"/>
      <c r="E23" s="44"/>
      <c r="F23" s="44"/>
      <c r="G23" s="45"/>
      <c r="H23" s="44"/>
      <c r="I23" s="44"/>
      <c r="J23" s="44"/>
      <c r="K23" s="44"/>
      <c r="L23" s="44"/>
      <c r="M23" s="44"/>
      <c r="N23" s="44"/>
      <c r="O23" s="46"/>
    </row>
  </sheetData>
  <mergeCells count="10">
    <mergeCell ref="B21:G21"/>
    <mergeCell ref="B22:G22"/>
    <mergeCell ref="A1:O1"/>
    <mergeCell ref="A2:O2"/>
    <mergeCell ref="A4:A5"/>
    <mergeCell ref="B4:B5"/>
    <mergeCell ref="C4:C5"/>
    <mergeCell ref="D4:D5"/>
    <mergeCell ref="E4:J4"/>
    <mergeCell ref="K4:O4"/>
  </mergeCells>
  <pageMargins left="0.94488188976377963" right="0.35433070866141736" top="1.3779527559055118" bottom="0.51181102362204722" header="0.39370078740157483" footer="0.23622047244094491"/>
  <pageSetup paperSize="9" scale="93" fitToHeight="0" orientation="landscape" r:id="rId1"/>
  <headerFooter alignWithMargins="0">
    <oddFooter>&amp;C&amp;P(&amp;N)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"/>
  <sheetViews>
    <sheetView showZeros="0" zoomScaleNormal="100" zoomScaleSheetLayoutView="96" workbookViewId="0">
      <selection sqref="A1:O1"/>
    </sheetView>
  </sheetViews>
  <sheetFormatPr defaultRowHeight="12.75"/>
  <cols>
    <col min="1" max="1" width="5" style="167" customWidth="1"/>
    <col min="2" max="2" width="32.7109375" style="167" customWidth="1"/>
    <col min="3" max="3" width="7" style="167" customWidth="1"/>
    <col min="4" max="4" width="7.28515625" style="168" customWidth="1"/>
    <col min="5" max="8" width="6.85546875" style="167" customWidth="1"/>
    <col min="9" max="9" width="8.140625" style="167" customWidth="1"/>
    <col min="10" max="11" width="9" style="167" customWidth="1"/>
    <col min="12" max="15" width="9.85546875" style="167" customWidth="1"/>
    <col min="16" max="16" width="12" style="167" customWidth="1"/>
    <col min="17" max="19" width="9.140625" style="167" customWidth="1"/>
    <col min="20" max="16384" width="9.140625" style="167"/>
  </cols>
  <sheetData>
    <row r="1" spans="1:18" s="169" customFormat="1" ht="18.75" customHeight="1">
      <c r="A1" s="474" t="s">
        <v>39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8" s="4" customFormat="1" ht="12.75" customHeight="1">
      <c r="A2" s="459" t="s">
        <v>40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8" s="4" customFormat="1" ht="12.95" customHeight="1">
      <c r="A3" s="7"/>
      <c r="B3" s="8"/>
      <c r="D3" s="5"/>
      <c r="E3" s="11"/>
      <c r="F3" s="11"/>
      <c r="G3" s="11"/>
      <c r="H3" s="11"/>
      <c r="I3" s="11"/>
      <c r="J3" s="11"/>
      <c r="K3" s="6"/>
      <c r="L3" s="9"/>
      <c r="M3" s="9"/>
      <c r="O3" s="10"/>
    </row>
    <row r="4" spans="1:18" s="12" customFormat="1" ht="13.5" customHeight="1">
      <c r="A4" s="460" t="s">
        <v>0</v>
      </c>
      <c r="B4" s="462" t="s">
        <v>5</v>
      </c>
      <c r="C4" s="460" t="s">
        <v>6</v>
      </c>
      <c r="D4" s="465" t="s">
        <v>7</v>
      </c>
      <c r="E4" s="467" t="s">
        <v>8</v>
      </c>
      <c r="F4" s="467"/>
      <c r="G4" s="467"/>
      <c r="H4" s="467"/>
      <c r="I4" s="467"/>
      <c r="J4" s="467"/>
      <c r="K4" s="468" t="s">
        <v>9</v>
      </c>
      <c r="L4" s="469"/>
      <c r="M4" s="469"/>
      <c r="N4" s="469"/>
      <c r="O4" s="470"/>
    </row>
    <row r="5" spans="1:18" s="12" customFormat="1" ht="37.5" customHeight="1">
      <c r="A5" s="461"/>
      <c r="B5" s="463"/>
      <c r="C5" s="464"/>
      <c r="D5" s="466"/>
      <c r="E5" s="13" t="s">
        <v>10</v>
      </c>
      <c r="F5" s="14" t="s">
        <v>11</v>
      </c>
      <c r="G5" s="15" t="s">
        <v>12</v>
      </c>
      <c r="H5" s="16" t="s">
        <v>13</v>
      </c>
      <c r="I5" s="16" t="s">
        <v>14</v>
      </c>
      <c r="J5" s="15" t="s">
        <v>15</v>
      </c>
      <c r="K5" s="17" t="s">
        <v>16</v>
      </c>
      <c r="L5" s="18" t="s">
        <v>12</v>
      </c>
      <c r="M5" s="158" t="s">
        <v>13</v>
      </c>
      <c r="N5" s="158" t="s">
        <v>14</v>
      </c>
      <c r="O5" s="17" t="s">
        <v>17</v>
      </c>
      <c r="Q5" s="20"/>
    </row>
    <row r="6" spans="1:18" s="12" customFormat="1" ht="11.25">
      <c r="A6" s="21">
        <v>1</v>
      </c>
      <c r="B6" s="21">
        <v>2</v>
      </c>
      <c r="C6" s="21">
        <f>B6+1</f>
        <v>3</v>
      </c>
      <c r="D6" s="21">
        <f t="shared" ref="D6:O6" si="0">C6+1</f>
        <v>4</v>
      </c>
      <c r="E6" s="21">
        <f t="shared" si="0"/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</row>
    <row r="7" spans="1:18" s="12" customFormat="1" ht="15.75">
      <c r="A7" s="471" t="s">
        <v>41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3"/>
    </row>
    <row r="8" spans="1:18" s="48" customFormat="1" ht="20.25" customHeight="1">
      <c r="A8" s="448"/>
      <c r="B8" s="448" t="str">
        <f>A1</f>
        <v>Jumta laipas</v>
      </c>
      <c r="C8" s="448"/>
      <c r="D8" s="448"/>
      <c r="E8" s="449">
        <v>0</v>
      </c>
      <c r="F8" s="449"/>
      <c r="G8" s="450">
        <v>0</v>
      </c>
      <c r="H8" s="451">
        <v>0</v>
      </c>
      <c r="I8" s="452">
        <v>0</v>
      </c>
      <c r="J8" s="450">
        <f t="shared" ref="J8" si="1">G8+H8+I8</f>
        <v>0</v>
      </c>
      <c r="K8" s="450">
        <f t="shared" ref="K8" si="2">ROUND(D8*E8,1)</f>
        <v>0</v>
      </c>
      <c r="L8" s="450">
        <f t="shared" ref="L8" si="3">ROUND($D8*G8,2)</f>
        <v>0</v>
      </c>
      <c r="M8" s="450">
        <f t="shared" ref="M8" si="4">ROUND(D8*H8,2)</f>
        <v>0</v>
      </c>
      <c r="N8" s="450">
        <f t="shared" ref="N8" si="5">ROUND(D8*I8,2)</f>
        <v>0</v>
      </c>
      <c r="O8" s="450">
        <f t="shared" ref="O8" si="6">L8+M8+N8</f>
        <v>0</v>
      </c>
      <c r="P8" s="12"/>
      <c r="Q8" s="12"/>
      <c r="R8" s="12"/>
    </row>
    <row r="9" spans="1:18" s="52" customFormat="1">
      <c r="A9" s="49"/>
      <c r="B9" s="50"/>
      <c r="C9" s="51"/>
      <c r="D9" s="173"/>
      <c r="E9" s="440"/>
      <c r="F9" s="440"/>
      <c r="G9" s="29"/>
      <c r="H9" s="30"/>
      <c r="I9" s="31"/>
      <c r="J9" s="29"/>
      <c r="K9" s="29"/>
      <c r="L9" s="29"/>
      <c r="M9" s="29"/>
      <c r="N9" s="29"/>
      <c r="O9" s="29"/>
      <c r="P9" s="12"/>
      <c r="Q9" s="12"/>
      <c r="R9" s="12"/>
    </row>
    <row r="10" spans="1:18" s="52" customFormat="1">
      <c r="A10" s="53">
        <v>1</v>
      </c>
      <c r="B10" s="54" t="s">
        <v>42</v>
      </c>
      <c r="C10" s="55" t="s">
        <v>43</v>
      </c>
      <c r="D10" s="164">
        <v>43</v>
      </c>
      <c r="E10" s="440"/>
      <c r="F10" s="440"/>
      <c r="G10" s="29"/>
      <c r="H10" s="30"/>
      <c r="I10" s="31"/>
      <c r="J10" s="29">
        <f t="shared" ref="J10:J13" si="7">G10+H10+I10</f>
        <v>0</v>
      </c>
      <c r="K10" s="29">
        <f t="shared" ref="K10:K13" si="8">ROUND(D10*E10,1)</f>
        <v>0</v>
      </c>
      <c r="L10" s="29">
        <f t="shared" ref="L10:L13" si="9">ROUND($D10*G10,2)</f>
        <v>0</v>
      </c>
      <c r="M10" s="29">
        <f t="shared" ref="M10:M13" si="10">ROUND(D10*H10,2)</f>
        <v>0</v>
      </c>
      <c r="N10" s="29">
        <f t="shared" ref="N10:N14" si="11">ROUND(D10*I10,2)</f>
        <v>0</v>
      </c>
      <c r="O10" s="29">
        <f t="shared" ref="O10:O14" si="12">L10+M10+N10</f>
        <v>0</v>
      </c>
      <c r="P10" s="12"/>
      <c r="Q10" s="12"/>
      <c r="R10" s="12"/>
    </row>
    <row r="11" spans="1:18" s="52" customFormat="1" ht="38.25">
      <c r="A11" s="53"/>
      <c r="B11" s="50" t="s">
        <v>44</v>
      </c>
      <c r="C11" s="55" t="s">
        <v>45</v>
      </c>
      <c r="D11" s="165">
        <v>38</v>
      </c>
      <c r="E11" s="440"/>
      <c r="F11" s="440"/>
      <c r="G11" s="29"/>
      <c r="H11" s="30"/>
      <c r="I11" s="31"/>
      <c r="J11" s="29">
        <f t="shared" si="7"/>
        <v>0</v>
      </c>
      <c r="K11" s="29">
        <f t="shared" si="8"/>
        <v>0</v>
      </c>
      <c r="L11" s="29">
        <f t="shared" si="9"/>
        <v>0</v>
      </c>
      <c r="M11" s="29">
        <f t="shared" si="10"/>
        <v>0</v>
      </c>
      <c r="N11" s="29">
        <f t="shared" si="11"/>
        <v>0</v>
      </c>
      <c r="O11" s="29">
        <f t="shared" si="12"/>
        <v>0</v>
      </c>
      <c r="P11" s="12"/>
      <c r="Q11" s="12"/>
      <c r="R11" s="12"/>
    </row>
    <row r="12" spans="1:18" s="52" customFormat="1" ht="25.5">
      <c r="A12" s="53"/>
      <c r="B12" s="56" t="s">
        <v>46</v>
      </c>
      <c r="C12" s="55" t="s">
        <v>45</v>
      </c>
      <c r="D12" s="164">
        <v>20</v>
      </c>
      <c r="E12" s="440"/>
      <c r="F12" s="440"/>
      <c r="G12" s="29"/>
      <c r="H12" s="30"/>
      <c r="I12" s="31"/>
      <c r="J12" s="29">
        <f t="shared" si="7"/>
        <v>0</v>
      </c>
      <c r="K12" s="29">
        <f t="shared" si="8"/>
        <v>0</v>
      </c>
      <c r="L12" s="29">
        <f t="shared" si="9"/>
        <v>0</v>
      </c>
      <c r="M12" s="29">
        <f t="shared" si="10"/>
        <v>0</v>
      </c>
      <c r="N12" s="29">
        <f t="shared" si="11"/>
        <v>0</v>
      </c>
      <c r="O12" s="29">
        <f t="shared" si="12"/>
        <v>0</v>
      </c>
      <c r="P12" s="12"/>
      <c r="Q12" s="12"/>
      <c r="R12" s="12"/>
    </row>
    <row r="13" spans="1:18" s="52" customFormat="1">
      <c r="A13" s="26"/>
      <c r="B13" s="57" t="s">
        <v>47</v>
      </c>
      <c r="C13" s="58" t="s">
        <v>48</v>
      </c>
      <c r="D13" s="166">
        <v>200</v>
      </c>
      <c r="E13" s="440"/>
      <c r="F13" s="440"/>
      <c r="G13" s="29"/>
      <c r="H13" s="30"/>
      <c r="I13" s="31"/>
      <c r="J13" s="29">
        <f t="shared" si="7"/>
        <v>0</v>
      </c>
      <c r="K13" s="29">
        <f t="shared" si="8"/>
        <v>0</v>
      </c>
      <c r="L13" s="29">
        <f t="shared" si="9"/>
        <v>0</v>
      </c>
      <c r="M13" s="29">
        <f t="shared" si="10"/>
        <v>0</v>
      </c>
      <c r="N13" s="29">
        <f t="shared" si="11"/>
        <v>0</v>
      </c>
      <c r="O13" s="29">
        <f t="shared" si="12"/>
        <v>0</v>
      </c>
      <c r="P13" s="12"/>
      <c r="Q13" s="12"/>
      <c r="R13" s="12"/>
    </row>
    <row r="14" spans="1:18" s="52" customFormat="1">
      <c r="A14" s="170"/>
      <c r="B14" s="59" t="s">
        <v>49</v>
      </c>
      <c r="C14" s="170" t="s">
        <v>50</v>
      </c>
      <c r="D14" s="173">
        <v>5</v>
      </c>
      <c r="E14" s="440"/>
      <c r="F14" s="440"/>
      <c r="G14" s="29"/>
      <c r="H14" s="30"/>
      <c r="I14" s="31"/>
      <c r="J14" s="29"/>
      <c r="K14" s="29"/>
      <c r="L14" s="29"/>
      <c r="M14" s="29"/>
      <c r="N14" s="29">
        <f t="shared" si="11"/>
        <v>0</v>
      </c>
      <c r="O14" s="29">
        <f t="shared" si="12"/>
        <v>0</v>
      </c>
      <c r="P14" s="12"/>
      <c r="Q14" s="12"/>
      <c r="R14" s="12"/>
    </row>
    <row r="15" spans="1:18" ht="17.25" customHeight="1">
      <c r="A15" s="32"/>
      <c r="B15" s="33" t="s">
        <v>35</v>
      </c>
      <c r="C15" s="34"/>
      <c r="D15" s="34"/>
      <c r="E15" s="34"/>
      <c r="F15" s="34"/>
      <c r="G15" s="34"/>
      <c r="H15" s="34"/>
      <c r="I15" s="35"/>
      <c r="J15" s="35"/>
      <c r="K15" s="36">
        <f>SUM(K8:K14)</f>
        <v>0</v>
      </c>
      <c r="L15" s="36">
        <f t="shared" ref="L15:O15" si="13">SUM(L8:L14)</f>
        <v>0</v>
      </c>
      <c r="M15" s="36">
        <f t="shared" si="13"/>
        <v>0</v>
      </c>
      <c r="N15" s="36">
        <f t="shared" si="13"/>
        <v>0</v>
      </c>
      <c r="O15" s="36">
        <f t="shared" si="13"/>
        <v>0</v>
      </c>
      <c r="P15" s="12"/>
      <c r="Q15" s="12"/>
      <c r="R15" s="12"/>
    </row>
    <row r="16" spans="1:18" s="39" customFormat="1" ht="17.25" customHeight="1">
      <c r="A16" s="32"/>
      <c r="B16" s="457" t="s">
        <v>36</v>
      </c>
      <c r="C16" s="457"/>
      <c r="D16" s="457"/>
      <c r="E16" s="457"/>
      <c r="F16" s="457"/>
      <c r="G16" s="457"/>
      <c r="H16" s="37"/>
      <c r="I16" s="35"/>
      <c r="J16" s="35"/>
      <c r="K16" s="171"/>
      <c r="L16" s="171"/>
      <c r="M16" s="171">
        <f>M15*H16</f>
        <v>0</v>
      </c>
      <c r="N16" s="171"/>
      <c r="O16" s="171">
        <f>M16</f>
        <v>0</v>
      </c>
      <c r="P16" s="12"/>
      <c r="Q16" s="12"/>
      <c r="R16" s="12"/>
    </row>
    <row r="17" spans="1:18" ht="17.25" customHeight="1">
      <c r="A17" s="32"/>
      <c r="B17" s="457" t="s">
        <v>37</v>
      </c>
      <c r="C17" s="457"/>
      <c r="D17" s="457"/>
      <c r="E17" s="457"/>
      <c r="F17" s="457"/>
      <c r="G17" s="457"/>
      <c r="H17" s="34"/>
      <c r="I17" s="35"/>
      <c r="J17" s="35"/>
      <c r="K17" s="172"/>
      <c r="L17" s="172">
        <f>SUM(L15:L16)</f>
        <v>0</v>
      </c>
      <c r="M17" s="172">
        <f>SUM(M15:M16)</f>
        <v>0</v>
      </c>
      <c r="N17" s="172">
        <f>SUM(N15:N16)</f>
        <v>0</v>
      </c>
      <c r="O17" s="172">
        <f>SUM(O15:O16)</f>
        <v>0</v>
      </c>
      <c r="P17" s="12"/>
      <c r="Q17" s="12"/>
      <c r="R17" s="12"/>
    </row>
    <row r="18" spans="1:18" s="47" customFormat="1">
      <c r="A18" s="41"/>
      <c r="B18" s="42"/>
      <c r="C18" s="41"/>
      <c r="D18" s="43"/>
      <c r="E18" s="44"/>
      <c r="F18" s="44"/>
      <c r="G18" s="45"/>
      <c r="H18" s="44"/>
      <c r="I18" s="44"/>
      <c r="J18" s="44"/>
      <c r="K18" s="44"/>
      <c r="L18" s="44"/>
      <c r="M18" s="44"/>
      <c r="N18" s="44"/>
      <c r="O18" s="46"/>
      <c r="P18" s="12"/>
      <c r="Q18" s="12"/>
      <c r="R18" s="12"/>
    </row>
  </sheetData>
  <mergeCells count="11">
    <mergeCell ref="A7:O7"/>
    <mergeCell ref="B16:G16"/>
    <mergeCell ref="B17:G17"/>
    <mergeCell ref="A1:O1"/>
    <mergeCell ref="A2:O2"/>
    <mergeCell ref="A4:A5"/>
    <mergeCell ref="B4:B5"/>
    <mergeCell ref="C4:C5"/>
    <mergeCell ref="D4:D5"/>
    <mergeCell ref="E4:J4"/>
    <mergeCell ref="K4:O4"/>
  </mergeCells>
  <pageMargins left="0.94488188976377963" right="0.35433070866141736" top="1.3779527559055118" bottom="0.51181102362204722" header="0.39370078740157483" footer="0.23622047244094491"/>
  <pageSetup paperSize="9" scale="93" fitToHeight="0" orientation="landscape" r:id="rId1"/>
  <headerFooter alignWithMargins="0">
    <oddFooter>&amp;C&amp;P(&amp;N)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3"/>
  <sheetViews>
    <sheetView showZeros="0" zoomScaleNormal="100" zoomScaleSheetLayoutView="96" workbookViewId="0">
      <selection sqref="A1:P1"/>
    </sheetView>
  </sheetViews>
  <sheetFormatPr defaultRowHeight="12.75"/>
  <cols>
    <col min="1" max="1" width="5" style="167" customWidth="1"/>
    <col min="2" max="2" width="32.7109375" style="167" customWidth="1"/>
    <col min="3" max="3" width="11.85546875" style="167" customWidth="1"/>
    <col min="4" max="4" width="7" style="167" customWidth="1"/>
    <col min="5" max="5" width="7.28515625" style="168" customWidth="1"/>
    <col min="6" max="9" width="6.85546875" style="167" customWidth="1"/>
    <col min="10" max="10" width="8.140625" style="167" customWidth="1"/>
    <col min="11" max="12" width="9" style="167" customWidth="1"/>
    <col min="13" max="16" width="9.85546875" style="167" customWidth="1"/>
    <col min="17" max="17" width="12" style="60" customWidth="1"/>
    <col min="18" max="18" width="9.140625" style="167" customWidth="1"/>
    <col min="19" max="19" width="27.42578125" style="167" customWidth="1"/>
    <col min="20" max="20" width="9.140625" style="167" customWidth="1"/>
    <col min="21" max="16384" width="9.140625" style="167"/>
  </cols>
  <sheetData>
    <row r="1" spans="1:17" s="169" customFormat="1" ht="18.75" customHeight="1">
      <c r="A1" s="474" t="s">
        <v>169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61"/>
    </row>
    <row r="2" spans="1:17" s="4" customFormat="1" ht="12.75" customHeight="1">
      <c r="A2" s="459" t="s">
        <v>51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62"/>
    </row>
    <row r="3" spans="1:17" s="4" customFormat="1" ht="12.95" customHeight="1">
      <c r="A3" s="7"/>
      <c r="B3" s="8"/>
      <c r="C3" s="8"/>
      <c r="E3" s="5"/>
      <c r="F3" s="11"/>
      <c r="G3" s="11"/>
      <c r="H3" s="11"/>
      <c r="I3" s="11"/>
      <c r="J3" s="11"/>
      <c r="K3" s="11"/>
      <c r="L3" s="6"/>
      <c r="M3" s="9"/>
      <c r="N3" s="9"/>
      <c r="P3" s="10"/>
      <c r="Q3" s="62"/>
    </row>
    <row r="4" spans="1:17" s="174" customFormat="1" ht="12.95" customHeight="1">
      <c r="A4" s="460" t="s">
        <v>0</v>
      </c>
      <c r="B4" s="462" t="s">
        <v>5</v>
      </c>
      <c r="C4" s="462" t="s">
        <v>52</v>
      </c>
      <c r="D4" s="460" t="s">
        <v>6</v>
      </c>
      <c r="E4" s="460" t="s">
        <v>7</v>
      </c>
      <c r="F4" s="467" t="s">
        <v>8</v>
      </c>
      <c r="G4" s="467"/>
      <c r="H4" s="467"/>
      <c r="I4" s="467"/>
      <c r="J4" s="467"/>
      <c r="K4" s="467"/>
      <c r="L4" s="468" t="s">
        <v>9</v>
      </c>
      <c r="M4" s="469"/>
      <c r="N4" s="469"/>
      <c r="O4" s="469"/>
      <c r="P4" s="470"/>
    </row>
    <row r="5" spans="1:17" s="174" customFormat="1" ht="33.75">
      <c r="A5" s="461"/>
      <c r="B5" s="463"/>
      <c r="C5" s="478"/>
      <c r="D5" s="464"/>
      <c r="E5" s="464"/>
      <c r="F5" s="13" t="s">
        <v>10</v>
      </c>
      <c r="G5" s="14" t="s">
        <v>11</v>
      </c>
      <c r="H5" s="15" t="s">
        <v>12</v>
      </c>
      <c r="I5" s="16" t="s">
        <v>13</v>
      </c>
      <c r="J5" s="16" t="s">
        <v>14</v>
      </c>
      <c r="K5" s="15" t="s">
        <v>15</v>
      </c>
      <c r="L5" s="17" t="s">
        <v>16</v>
      </c>
      <c r="M5" s="18" t="s">
        <v>12</v>
      </c>
      <c r="N5" s="158" t="s">
        <v>13</v>
      </c>
      <c r="O5" s="158" t="s">
        <v>14</v>
      </c>
      <c r="P5" s="17" t="s">
        <v>17</v>
      </c>
    </row>
    <row r="6" spans="1:17" s="174" customFormat="1" ht="12.95" customHeight="1">
      <c r="A6" s="24">
        <v>1</v>
      </c>
      <c r="B6" s="24">
        <v>2</v>
      </c>
      <c r="C6" s="24"/>
      <c r="D6" s="24">
        <v>3</v>
      </c>
      <c r="E6" s="24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</row>
    <row r="7" spans="1:17" s="169" customFormat="1" ht="15.75">
      <c r="A7" s="475" t="s">
        <v>53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7"/>
    </row>
    <row r="8" spans="1:17" s="169" customFormat="1" ht="15.75">
      <c r="A8" s="475" t="s">
        <v>54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7"/>
    </row>
    <row r="9" spans="1:17" s="4" customFormat="1">
      <c r="A9" s="26"/>
      <c r="B9" s="443" t="s">
        <v>55</v>
      </c>
      <c r="C9" s="444"/>
      <c r="D9" s="444"/>
      <c r="E9" s="444"/>
      <c r="F9" s="440">
        <v>0</v>
      </c>
      <c r="G9" s="440"/>
      <c r="H9" s="29">
        <v>0</v>
      </c>
      <c r="I9" s="30">
        <v>0</v>
      </c>
      <c r="J9" s="31">
        <v>0</v>
      </c>
      <c r="K9" s="29">
        <f t="shared" ref="K9:K19" si="0">H9+I9+J9</f>
        <v>0</v>
      </c>
      <c r="L9" s="29">
        <f t="shared" ref="L9:L19" si="1">ROUND(E9*F9,1)</f>
        <v>0</v>
      </c>
      <c r="M9" s="29">
        <f t="shared" ref="M9:M19" si="2">ROUND($E9*H9,2)</f>
        <v>0</v>
      </c>
      <c r="N9" s="29">
        <f t="shared" ref="N9:N19" si="3">ROUND(E9*I9,2)</f>
        <v>0</v>
      </c>
      <c r="O9" s="29">
        <f t="shared" ref="O9:O19" si="4">ROUND(E9*J9,2)</f>
        <v>0</v>
      </c>
      <c r="P9" s="29">
        <f t="shared" ref="P9:P19" si="5">M9+N9+O9</f>
        <v>0</v>
      </c>
    </row>
    <row r="10" spans="1:17" s="4" customFormat="1" ht="25.5">
      <c r="A10" s="26">
        <v>1</v>
      </c>
      <c r="B10" s="445" t="s">
        <v>56</v>
      </c>
      <c r="C10" s="26">
        <v>15</v>
      </c>
      <c r="D10" s="26" t="s">
        <v>20</v>
      </c>
      <c r="E10" s="26">
        <v>8</v>
      </c>
      <c r="F10" s="440"/>
      <c r="G10" s="440"/>
      <c r="H10" s="29"/>
      <c r="I10" s="30"/>
      <c r="J10" s="31"/>
      <c r="K10" s="29">
        <f t="shared" si="0"/>
        <v>0</v>
      </c>
      <c r="L10" s="29">
        <f t="shared" si="1"/>
        <v>0</v>
      </c>
      <c r="M10" s="29">
        <f t="shared" si="2"/>
        <v>0</v>
      </c>
      <c r="N10" s="29">
        <f t="shared" si="3"/>
        <v>0</v>
      </c>
      <c r="O10" s="29">
        <f t="shared" si="4"/>
        <v>0</v>
      </c>
      <c r="P10" s="29">
        <f t="shared" si="5"/>
        <v>0</v>
      </c>
    </row>
    <row r="11" spans="1:17" s="4" customFormat="1" ht="25.5">
      <c r="A11" s="26">
        <v>2</v>
      </c>
      <c r="B11" s="445" t="s">
        <v>56</v>
      </c>
      <c r="C11" s="26">
        <v>20</v>
      </c>
      <c r="D11" s="26" t="s">
        <v>20</v>
      </c>
      <c r="E11" s="26">
        <v>144</v>
      </c>
      <c r="F11" s="440"/>
      <c r="G11" s="440"/>
      <c r="H11" s="29"/>
      <c r="I11" s="30"/>
      <c r="J11" s="31"/>
      <c r="K11" s="29">
        <f t="shared" si="0"/>
        <v>0</v>
      </c>
      <c r="L11" s="29">
        <f t="shared" si="1"/>
        <v>0</v>
      </c>
      <c r="M11" s="29">
        <f t="shared" si="2"/>
        <v>0</v>
      </c>
      <c r="N11" s="29">
        <f t="shared" si="3"/>
        <v>0</v>
      </c>
      <c r="O11" s="29">
        <f t="shared" si="4"/>
        <v>0</v>
      </c>
      <c r="P11" s="29">
        <f t="shared" si="5"/>
        <v>0</v>
      </c>
    </row>
    <row r="12" spans="1:17" s="4" customFormat="1" ht="25.5">
      <c r="A12" s="26">
        <v>3</v>
      </c>
      <c r="B12" s="445" t="s">
        <v>56</v>
      </c>
      <c r="C12" s="26">
        <v>25</v>
      </c>
      <c r="D12" s="26" t="s">
        <v>20</v>
      </c>
      <c r="E12" s="26">
        <v>34</v>
      </c>
      <c r="F12" s="440"/>
      <c r="G12" s="440"/>
      <c r="H12" s="29"/>
      <c r="I12" s="30"/>
      <c r="J12" s="31"/>
      <c r="K12" s="29">
        <f t="shared" si="0"/>
        <v>0</v>
      </c>
      <c r="L12" s="29">
        <f t="shared" si="1"/>
        <v>0</v>
      </c>
      <c r="M12" s="29">
        <f t="shared" si="2"/>
        <v>0</v>
      </c>
      <c r="N12" s="29">
        <f t="shared" si="3"/>
        <v>0</v>
      </c>
      <c r="O12" s="29">
        <f t="shared" si="4"/>
        <v>0</v>
      </c>
      <c r="P12" s="29">
        <f t="shared" si="5"/>
        <v>0</v>
      </c>
    </row>
    <row r="13" spans="1:17" s="4" customFormat="1" ht="25.5">
      <c r="A13" s="26">
        <v>4</v>
      </c>
      <c r="B13" s="445" t="s">
        <v>57</v>
      </c>
      <c r="C13" s="26">
        <v>15</v>
      </c>
      <c r="D13" s="26" t="s">
        <v>20</v>
      </c>
      <c r="E13" s="26">
        <v>8</v>
      </c>
      <c r="F13" s="440"/>
      <c r="G13" s="440"/>
      <c r="H13" s="29"/>
      <c r="I13" s="30"/>
      <c r="J13" s="31"/>
      <c r="K13" s="29">
        <f t="shared" si="0"/>
        <v>0</v>
      </c>
      <c r="L13" s="29">
        <f t="shared" si="1"/>
        <v>0</v>
      </c>
      <c r="M13" s="29">
        <f t="shared" si="2"/>
        <v>0</v>
      </c>
      <c r="N13" s="29">
        <f t="shared" si="3"/>
        <v>0</v>
      </c>
      <c r="O13" s="29">
        <f t="shared" si="4"/>
        <v>0</v>
      </c>
      <c r="P13" s="29">
        <f t="shared" si="5"/>
        <v>0</v>
      </c>
    </row>
    <row r="14" spans="1:17" s="4" customFormat="1" ht="23.25" customHeight="1">
      <c r="A14" s="26">
        <v>5</v>
      </c>
      <c r="B14" s="445" t="s">
        <v>57</v>
      </c>
      <c r="C14" s="26">
        <v>20</v>
      </c>
      <c r="D14" s="26" t="s">
        <v>20</v>
      </c>
      <c r="E14" s="26">
        <v>144</v>
      </c>
      <c r="F14" s="440"/>
      <c r="G14" s="440"/>
      <c r="H14" s="29"/>
      <c r="I14" s="30"/>
      <c r="J14" s="31"/>
      <c r="K14" s="29">
        <f t="shared" si="0"/>
        <v>0</v>
      </c>
      <c r="L14" s="29">
        <f t="shared" si="1"/>
        <v>0</v>
      </c>
      <c r="M14" s="29">
        <f t="shared" si="2"/>
        <v>0</v>
      </c>
      <c r="N14" s="29">
        <f t="shared" si="3"/>
        <v>0</v>
      </c>
      <c r="O14" s="29">
        <f t="shared" si="4"/>
        <v>0</v>
      </c>
      <c r="P14" s="29">
        <f t="shared" si="5"/>
        <v>0</v>
      </c>
    </row>
    <row r="15" spans="1:17" s="4" customFormat="1" ht="25.5">
      <c r="A15" s="26">
        <v>6</v>
      </c>
      <c r="B15" s="445" t="s">
        <v>57</v>
      </c>
      <c r="C15" s="26">
        <v>25</v>
      </c>
      <c r="D15" s="26" t="s">
        <v>20</v>
      </c>
      <c r="E15" s="26">
        <v>34</v>
      </c>
      <c r="F15" s="440"/>
      <c r="G15" s="440"/>
      <c r="H15" s="29"/>
      <c r="I15" s="30"/>
      <c r="J15" s="31"/>
      <c r="K15" s="29">
        <f t="shared" si="0"/>
        <v>0</v>
      </c>
      <c r="L15" s="29">
        <f t="shared" si="1"/>
        <v>0</v>
      </c>
      <c r="M15" s="29">
        <f t="shared" si="2"/>
        <v>0</v>
      </c>
      <c r="N15" s="29">
        <f t="shared" si="3"/>
        <v>0</v>
      </c>
      <c r="O15" s="29">
        <f t="shared" si="4"/>
        <v>0</v>
      </c>
      <c r="P15" s="29">
        <f t="shared" si="5"/>
        <v>0</v>
      </c>
    </row>
    <row r="16" spans="1:17" s="4" customFormat="1" ht="13.5" thickBot="1">
      <c r="A16" s="26">
        <v>7</v>
      </c>
      <c r="B16" s="446" t="s">
        <v>58</v>
      </c>
      <c r="C16" s="447"/>
      <c r="D16" s="26" t="s">
        <v>20</v>
      </c>
      <c r="E16" s="26">
        <v>150</v>
      </c>
      <c r="F16" s="440"/>
      <c r="G16" s="440"/>
      <c r="H16" s="29"/>
      <c r="I16" s="30"/>
      <c r="J16" s="31"/>
      <c r="K16" s="29">
        <f t="shared" si="0"/>
        <v>0</v>
      </c>
      <c r="L16" s="64">
        <f t="shared" si="1"/>
        <v>0</v>
      </c>
      <c r="M16" s="64">
        <f t="shared" si="2"/>
        <v>0</v>
      </c>
      <c r="N16" s="64">
        <f t="shared" si="3"/>
        <v>0</v>
      </c>
      <c r="O16" s="64">
        <f t="shared" si="4"/>
        <v>0</v>
      </c>
      <c r="P16" s="64">
        <f t="shared" si="5"/>
        <v>0</v>
      </c>
    </row>
    <row r="17" spans="1:16" s="4" customFormat="1" ht="25.5">
      <c r="A17" s="26"/>
      <c r="B17" s="443" t="s">
        <v>59</v>
      </c>
      <c r="C17" s="444"/>
      <c r="D17" s="444"/>
      <c r="E17" s="444"/>
      <c r="F17" s="440">
        <v>0</v>
      </c>
      <c r="G17" s="440"/>
      <c r="H17" s="29">
        <v>0</v>
      </c>
      <c r="I17" s="30">
        <v>0</v>
      </c>
      <c r="J17" s="31">
        <v>0</v>
      </c>
      <c r="K17" s="29">
        <f t="shared" si="0"/>
        <v>0</v>
      </c>
      <c r="L17" s="29">
        <f t="shared" si="1"/>
        <v>0</v>
      </c>
      <c r="M17" s="29">
        <f t="shared" si="2"/>
        <v>0</v>
      </c>
      <c r="N17" s="29">
        <f t="shared" si="3"/>
        <v>0</v>
      </c>
      <c r="O17" s="29">
        <f t="shared" si="4"/>
        <v>0</v>
      </c>
      <c r="P17" s="29">
        <f t="shared" si="5"/>
        <v>0</v>
      </c>
    </row>
    <row r="18" spans="1:16" s="4" customFormat="1" ht="38.25">
      <c r="A18" s="26">
        <v>8</v>
      </c>
      <c r="B18" s="445" t="s">
        <v>60</v>
      </c>
      <c r="C18" s="26">
        <v>15</v>
      </c>
      <c r="D18" s="26" t="s">
        <v>48</v>
      </c>
      <c r="E18" s="26">
        <v>2</v>
      </c>
      <c r="F18" s="440"/>
      <c r="G18" s="440"/>
      <c r="H18" s="29"/>
      <c r="I18" s="30"/>
      <c r="J18" s="31"/>
      <c r="K18" s="29">
        <f t="shared" si="0"/>
        <v>0</v>
      </c>
      <c r="L18" s="29">
        <f t="shared" si="1"/>
        <v>0</v>
      </c>
      <c r="M18" s="29">
        <f t="shared" si="2"/>
        <v>0</v>
      </c>
      <c r="N18" s="29">
        <f t="shared" si="3"/>
        <v>0</v>
      </c>
      <c r="O18" s="29">
        <f t="shared" si="4"/>
        <v>0</v>
      </c>
      <c r="P18" s="29">
        <f t="shared" si="5"/>
        <v>0</v>
      </c>
    </row>
    <row r="19" spans="1:16" s="4" customFormat="1" ht="38.25">
      <c r="A19" s="26">
        <v>9</v>
      </c>
      <c r="B19" s="445" t="s">
        <v>61</v>
      </c>
      <c r="C19" s="26">
        <v>20</v>
      </c>
      <c r="D19" s="26" t="s">
        <v>48</v>
      </c>
      <c r="E19" s="26">
        <v>5</v>
      </c>
      <c r="F19" s="440"/>
      <c r="G19" s="440"/>
      <c r="H19" s="29"/>
      <c r="I19" s="30"/>
      <c r="J19" s="31"/>
      <c r="K19" s="29">
        <f t="shared" si="0"/>
        <v>0</v>
      </c>
      <c r="L19" s="29">
        <f t="shared" si="1"/>
        <v>0</v>
      </c>
      <c r="M19" s="29">
        <f t="shared" si="2"/>
        <v>0</v>
      </c>
      <c r="N19" s="29">
        <f t="shared" si="3"/>
        <v>0</v>
      </c>
      <c r="O19" s="29">
        <f t="shared" si="4"/>
        <v>0</v>
      </c>
      <c r="P19" s="29">
        <f t="shared" si="5"/>
        <v>0</v>
      </c>
    </row>
    <row r="20" spans="1:16">
      <c r="A20" s="32"/>
      <c r="B20" s="33" t="s">
        <v>35</v>
      </c>
      <c r="C20" s="33"/>
      <c r="D20" s="34"/>
      <c r="E20" s="34"/>
      <c r="F20" s="34"/>
      <c r="G20" s="34"/>
      <c r="H20" s="34"/>
      <c r="I20" s="34"/>
      <c r="J20" s="35"/>
      <c r="K20" s="35"/>
      <c r="L20" s="36">
        <f>SUM(L10:L19)</f>
        <v>0</v>
      </c>
      <c r="M20" s="36">
        <f t="shared" ref="M20:P20" si="6">SUM(M10:M19)</f>
        <v>0</v>
      </c>
      <c r="N20" s="36">
        <f t="shared" si="6"/>
        <v>0</v>
      </c>
      <c r="O20" s="36">
        <f t="shared" si="6"/>
        <v>0</v>
      </c>
      <c r="P20" s="36">
        <f t="shared" si="6"/>
        <v>0</v>
      </c>
    </row>
    <row r="21" spans="1:16">
      <c r="A21" s="32"/>
      <c r="B21" s="457" t="s">
        <v>36</v>
      </c>
      <c r="C21" s="457"/>
      <c r="D21" s="457"/>
      <c r="E21" s="457"/>
      <c r="F21" s="457"/>
      <c r="G21" s="457"/>
      <c r="H21" s="457"/>
      <c r="I21" s="37"/>
      <c r="J21" s="35"/>
      <c r="K21" s="35"/>
      <c r="L21" s="171"/>
      <c r="M21" s="171"/>
      <c r="N21" s="171">
        <f>N20*I21</f>
        <v>0</v>
      </c>
      <c r="O21" s="171"/>
      <c r="P21" s="171">
        <f>N21</f>
        <v>0</v>
      </c>
    </row>
    <row r="22" spans="1:16">
      <c r="A22" s="32"/>
      <c r="B22" s="457" t="s">
        <v>37</v>
      </c>
      <c r="C22" s="457"/>
      <c r="D22" s="457"/>
      <c r="E22" s="457"/>
      <c r="F22" s="457"/>
      <c r="G22" s="457"/>
      <c r="H22" s="457"/>
      <c r="I22" s="34"/>
      <c r="J22" s="35"/>
      <c r="K22" s="35"/>
      <c r="L22" s="172"/>
      <c r="M22" s="172">
        <f>SUM(M20:M21)</f>
        <v>0</v>
      </c>
      <c r="N22" s="172">
        <f>SUM(N20:N21)</f>
        <v>0</v>
      </c>
      <c r="O22" s="172">
        <f>SUM(O20:O21)</f>
        <v>0</v>
      </c>
      <c r="P22" s="172">
        <f>SUM(P20:P21)</f>
        <v>0</v>
      </c>
    </row>
    <row r="23" spans="1:16">
      <c r="A23" s="41"/>
      <c r="B23" s="42"/>
      <c r="C23" s="42"/>
      <c r="D23" s="41"/>
      <c r="E23" s="43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46"/>
    </row>
  </sheetData>
  <mergeCells count="13">
    <mergeCell ref="A7:P7"/>
    <mergeCell ref="A8:P8"/>
    <mergeCell ref="B21:H21"/>
    <mergeCell ref="B22:H22"/>
    <mergeCell ref="A1:P1"/>
    <mergeCell ref="A2:P2"/>
    <mergeCell ref="A4:A5"/>
    <mergeCell ref="B4:B5"/>
    <mergeCell ref="C4:C5"/>
    <mergeCell ref="D4:D5"/>
    <mergeCell ref="E4:E5"/>
    <mergeCell ref="F4:K4"/>
    <mergeCell ref="L4:P4"/>
  </mergeCells>
  <pageMargins left="0.94488188976377963" right="0.35433070866141736" top="1.3779527559055118" bottom="0.51181102362204722" header="0.39370078740157483" footer="0.23622047244094491"/>
  <pageSetup paperSize="9" scale="93" fitToHeight="0" orientation="landscape" r:id="rId1"/>
  <headerFooter alignWithMargins="0">
    <oddFooter>&amp;C&amp;P(&amp;N)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1"/>
  <sheetViews>
    <sheetView showZeros="0" zoomScale="115" zoomScaleNormal="115" zoomScaleSheetLayoutView="96" workbookViewId="0">
      <selection sqref="A1:O1"/>
    </sheetView>
  </sheetViews>
  <sheetFormatPr defaultRowHeight="12.75"/>
  <cols>
    <col min="1" max="1" width="5" style="1" customWidth="1"/>
    <col min="2" max="2" width="32.7109375" style="1" customWidth="1"/>
    <col min="3" max="3" width="7" style="1" customWidth="1"/>
    <col min="4" max="4" width="7.28515625" style="2" customWidth="1"/>
    <col min="5" max="8" width="6.85546875" style="1" customWidth="1"/>
    <col min="9" max="9" width="8.140625" style="1" customWidth="1"/>
    <col min="10" max="11" width="9" style="1" customWidth="1"/>
    <col min="12" max="15" width="9.85546875" style="1" customWidth="1"/>
    <col min="16" max="16384" width="9.140625" style="1"/>
  </cols>
  <sheetData>
    <row r="1" spans="1:17" s="3" customFormat="1" ht="18.75" customHeight="1">
      <c r="A1" s="474" t="s">
        <v>175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7" s="4" customFormat="1" ht="12.75" customHeight="1">
      <c r="A2" s="459" t="s">
        <v>64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7" s="4" customFormat="1" ht="12.95" customHeight="1">
      <c r="A3" s="7"/>
      <c r="B3" s="8"/>
      <c r="D3" s="5"/>
      <c r="E3" s="11"/>
      <c r="F3" s="11"/>
      <c r="G3" s="11"/>
      <c r="H3" s="11"/>
      <c r="I3" s="11"/>
      <c r="J3" s="11"/>
      <c r="K3" s="6"/>
      <c r="L3" s="9"/>
      <c r="M3" s="9"/>
      <c r="O3" s="10"/>
    </row>
    <row r="4" spans="1:17" s="12" customFormat="1" ht="13.5" customHeight="1">
      <c r="A4" s="460" t="s">
        <v>0</v>
      </c>
      <c r="B4" s="462" t="s">
        <v>5</v>
      </c>
      <c r="C4" s="460" t="s">
        <v>6</v>
      </c>
      <c r="D4" s="465" t="s">
        <v>7</v>
      </c>
      <c r="E4" s="467" t="s">
        <v>8</v>
      </c>
      <c r="F4" s="467"/>
      <c r="G4" s="467"/>
      <c r="H4" s="467"/>
      <c r="I4" s="467"/>
      <c r="J4" s="467"/>
      <c r="K4" s="468" t="s">
        <v>9</v>
      </c>
      <c r="L4" s="469"/>
      <c r="M4" s="469"/>
      <c r="N4" s="469"/>
      <c r="O4" s="470"/>
    </row>
    <row r="5" spans="1:17" s="12" customFormat="1" ht="37.5" customHeight="1">
      <c r="A5" s="461"/>
      <c r="B5" s="463"/>
      <c r="C5" s="464"/>
      <c r="D5" s="466"/>
      <c r="E5" s="13" t="s">
        <v>10</v>
      </c>
      <c r="F5" s="14" t="s">
        <v>11</v>
      </c>
      <c r="G5" s="15" t="s">
        <v>12</v>
      </c>
      <c r="H5" s="16" t="s">
        <v>13</v>
      </c>
      <c r="I5" s="16" t="s">
        <v>14</v>
      </c>
      <c r="J5" s="15" t="s">
        <v>15</v>
      </c>
      <c r="K5" s="17" t="s">
        <v>16</v>
      </c>
      <c r="L5" s="18" t="s">
        <v>12</v>
      </c>
      <c r="M5" s="19" t="s">
        <v>13</v>
      </c>
      <c r="N5" s="19" t="s">
        <v>14</v>
      </c>
      <c r="O5" s="17" t="s">
        <v>17</v>
      </c>
    </row>
    <row r="6" spans="1:17" s="12" customFormat="1" ht="11.25">
      <c r="A6" s="21">
        <v>1</v>
      </c>
      <c r="B6" s="21">
        <v>2</v>
      </c>
      <c r="C6" s="21">
        <f>B6+1</f>
        <v>3</v>
      </c>
      <c r="D6" s="21">
        <f>C6+1</f>
        <v>4</v>
      </c>
      <c r="E6" s="21">
        <f t="shared" ref="E6:O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</row>
    <row r="7" spans="1:17" s="12" customFormat="1">
      <c r="A7" s="479" t="s">
        <v>65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1"/>
    </row>
    <row r="8" spans="1:17" s="48" customFormat="1" ht="15.75">
      <c r="A8" s="475" t="s">
        <v>66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7"/>
    </row>
    <row r="9" spans="1:17" s="52" customFormat="1" ht="21" customHeight="1">
      <c r="A9" s="436"/>
      <c r="B9" s="435" t="s">
        <v>63</v>
      </c>
      <c r="C9" s="436"/>
      <c r="D9" s="437"/>
      <c r="E9" s="438"/>
      <c r="F9" s="438"/>
      <c r="G9" s="438"/>
      <c r="H9" s="438"/>
      <c r="I9" s="438"/>
      <c r="J9" s="438"/>
      <c r="K9" s="439"/>
      <c r="L9" s="439"/>
      <c r="M9" s="439"/>
      <c r="N9" s="439"/>
      <c r="O9" s="439"/>
    </row>
    <row r="10" spans="1:17" s="52" customFormat="1">
      <c r="A10" s="68"/>
      <c r="B10" s="69" t="s">
        <v>67</v>
      </c>
      <c r="C10" s="70"/>
      <c r="D10" s="71"/>
      <c r="E10" s="440">
        <v>0</v>
      </c>
      <c r="F10" s="440"/>
      <c r="G10" s="29">
        <v>0</v>
      </c>
      <c r="H10" s="30">
        <v>0</v>
      </c>
      <c r="I10" s="31">
        <v>0</v>
      </c>
      <c r="J10" s="29">
        <f t="shared" ref="J10:J22" si="1">G10+H10+I10</f>
        <v>0</v>
      </c>
      <c r="K10" s="29">
        <f t="shared" ref="K10:K22" si="2">ROUND(D10*E10,1)</f>
        <v>0</v>
      </c>
      <c r="L10" s="29">
        <f t="shared" ref="L10:L22" si="3">ROUND($D10*G10,2)</f>
        <v>0</v>
      </c>
      <c r="M10" s="29">
        <f t="shared" ref="M10:M22" si="4">ROUND(D10*H10,2)</f>
        <v>0</v>
      </c>
      <c r="N10" s="29">
        <f t="shared" ref="N10:N22" si="5">ROUND(D10*I10,2)</f>
        <v>0</v>
      </c>
      <c r="O10" s="29">
        <f t="shared" ref="O10:O22" si="6">L10+M10+N10</f>
        <v>0</v>
      </c>
    </row>
    <row r="11" spans="1:17" s="52" customFormat="1">
      <c r="A11" s="68"/>
      <c r="B11" s="69"/>
      <c r="C11" s="70"/>
      <c r="D11" s="178"/>
      <c r="E11" s="440">
        <v>0</v>
      </c>
      <c r="F11" s="440"/>
      <c r="G11" s="29">
        <v>0</v>
      </c>
      <c r="H11" s="30">
        <v>0</v>
      </c>
      <c r="I11" s="31">
        <v>0</v>
      </c>
      <c r="J11" s="29">
        <f t="shared" si="1"/>
        <v>0</v>
      </c>
      <c r="K11" s="29">
        <f t="shared" si="2"/>
        <v>0</v>
      </c>
      <c r="L11" s="29">
        <f t="shared" si="3"/>
        <v>0</v>
      </c>
      <c r="M11" s="29">
        <f t="shared" si="4"/>
        <v>0</v>
      </c>
      <c r="N11" s="29">
        <f t="shared" si="5"/>
        <v>0</v>
      </c>
      <c r="O11" s="29">
        <f t="shared" si="6"/>
        <v>0</v>
      </c>
    </row>
    <row r="12" spans="1:17" s="52" customFormat="1" ht="25.5">
      <c r="A12" s="28">
        <v>1</v>
      </c>
      <c r="B12" s="50" t="s">
        <v>68</v>
      </c>
      <c r="C12" s="51" t="s">
        <v>69</v>
      </c>
      <c r="D12" s="178">
        <v>8.6</v>
      </c>
      <c r="E12" s="440"/>
      <c r="F12" s="440"/>
      <c r="G12" s="29"/>
      <c r="H12" s="30"/>
      <c r="I12" s="31"/>
      <c r="J12" s="29">
        <f t="shared" si="1"/>
        <v>0</v>
      </c>
      <c r="K12" s="29">
        <f t="shared" si="2"/>
        <v>0</v>
      </c>
      <c r="L12" s="29">
        <f t="shared" si="3"/>
        <v>0</v>
      </c>
      <c r="M12" s="29">
        <f t="shared" si="4"/>
        <v>0</v>
      </c>
      <c r="N12" s="29">
        <f t="shared" si="5"/>
        <v>0</v>
      </c>
      <c r="O12" s="29">
        <f t="shared" si="6"/>
        <v>0</v>
      </c>
    </row>
    <row r="13" spans="1:17" s="52" customFormat="1" ht="14.25">
      <c r="A13" s="28">
        <v>2</v>
      </c>
      <c r="B13" s="59" t="s">
        <v>70</v>
      </c>
      <c r="C13" s="51" t="s">
        <v>69</v>
      </c>
      <c r="D13" s="178">
        <v>8.6</v>
      </c>
      <c r="E13" s="440"/>
      <c r="F13" s="440"/>
      <c r="G13" s="29"/>
      <c r="H13" s="30"/>
      <c r="I13" s="31"/>
      <c r="J13" s="29">
        <f t="shared" si="1"/>
        <v>0</v>
      </c>
      <c r="K13" s="29">
        <f t="shared" si="2"/>
        <v>0</v>
      </c>
      <c r="L13" s="29">
        <f t="shared" si="3"/>
        <v>0</v>
      </c>
      <c r="M13" s="29">
        <f t="shared" si="4"/>
        <v>0</v>
      </c>
      <c r="N13" s="29">
        <f t="shared" si="5"/>
        <v>0</v>
      </c>
      <c r="O13" s="29">
        <f t="shared" si="6"/>
        <v>0</v>
      </c>
      <c r="Q13" s="72"/>
    </row>
    <row r="14" spans="1:17" s="52" customFormat="1" ht="14.25">
      <c r="A14" s="28">
        <v>3</v>
      </c>
      <c r="B14" s="59" t="s">
        <v>71</v>
      </c>
      <c r="C14" s="170" t="s">
        <v>72</v>
      </c>
      <c r="D14" s="178">
        <v>4.2999999999999997E-2</v>
      </c>
      <c r="E14" s="440"/>
      <c r="F14" s="440"/>
      <c r="G14" s="29"/>
      <c r="H14" s="30"/>
      <c r="I14" s="31"/>
      <c r="J14" s="29">
        <f t="shared" si="1"/>
        <v>0</v>
      </c>
      <c r="K14" s="29">
        <f t="shared" si="2"/>
        <v>0</v>
      </c>
      <c r="L14" s="29">
        <f t="shared" si="3"/>
        <v>0</v>
      </c>
      <c r="M14" s="29">
        <f t="shared" si="4"/>
        <v>0</v>
      </c>
      <c r="N14" s="29">
        <f t="shared" si="5"/>
        <v>0</v>
      </c>
      <c r="O14" s="29">
        <f t="shared" si="6"/>
        <v>0</v>
      </c>
    </row>
    <row r="15" spans="1:17" s="52" customFormat="1" ht="25.5">
      <c r="A15" s="170">
        <v>4</v>
      </c>
      <c r="B15" s="50" t="s">
        <v>73</v>
      </c>
      <c r="C15" s="170" t="s">
        <v>74</v>
      </c>
      <c r="D15" s="178">
        <v>58.856499999999997</v>
      </c>
      <c r="E15" s="440"/>
      <c r="F15" s="440"/>
      <c r="G15" s="29"/>
      <c r="H15" s="30"/>
      <c r="I15" s="31"/>
      <c r="J15" s="29">
        <f t="shared" si="1"/>
        <v>0</v>
      </c>
      <c r="K15" s="29">
        <f t="shared" si="2"/>
        <v>0</v>
      </c>
      <c r="L15" s="29">
        <f t="shared" si="3"/>
        <v>0</v>
      </c>
      <c r="M15" s="29">
        <f t="shared" si="4"/>
        <v>0</v>
      </c>
      <c r="N15" s="29">
        <f t="shared" si="5"/>
        <v>0</v>
      </c>
      <c r="O15" s="29">
        <f t="shared" si="6"/>
        <v>0</v>
      </c>
    </row>
    <row r="16" spans="1:17" s="52" customFormat="1">
      <c r="A16" s="170">
        <v>5</v>
      </c>
      <c r="B16" s="59" t="s">
        <v>76</v>
      </c>
      <c r="C16" s="170" t="s">
        <v>74</v>
      </c>
      <c r="D16" s="178">
        <v>67.684974999999994</v>
      </c>
      <c r="E16" s="440"/>
      <c r="F16" s="440"/>
      <c r="G16" s="29"/>
      <c r="H16" s="30"/>
      <c r="I16" s="31"/>
      <c r="J16" s="29">
        <f t="shared" si="1"/>
        <v>0</v>
      </c>
      <c r="K16" s="29">
        <f t="shared" si="2"/>
        <v>0</v>
      </c>
      <c r="L16" s="29">
        <f t="shared" si="3"/>
        <v>0</v>
      </c>
      <c r="M16" s="29">
        <f t="shared" si="4"/>
        <v>0</v>
      </c>
      <c r="N16" s="29">
        <f t="shared" si="5"/>
        <v>0</v>
      </c>
      <c r="O16" s="29">
        <f t="shared" si="6"/>
        <v>0</v>
      </c>
    </row>
    <row r="17" spans="1:15" s="52" customFormat="1">
      <c r="A17" s="170">
        <v>6</v>
      </c>
      <c r="B17" s="59" t="s">
        <v>77</v>
      </c>
      <c r="C17" s="170" t="s">
        <v>74</v>
      </c>
      <c r="D17" s="178">
        <v>8.8284749999999992</v>
      </c>
      <c r="E17" s="440"/>
      <c r="F17" s="440"/>
      <c r="G17" s="29"/>
      <c r="H17" s="30"/>
      <c r="I17" s="31"/>
      <c r="J17" s="29">
        <f t="shared" si="1"/>
        <v>0</v>
      </c>
      <c r="K17" s="29">
        <f t="shared" si="2"/>
        <v>0</v>
      </c>
      <c r="L17" s="29">
        <f t="shared" si="3"/>
        <v>0</v>
      </c>
      <c r="M17" s="29">
        <f t="shared" si="4"/>
        <v>0</v>
      </c>
      <c r="N17" s="29">
        <f t="shared" si="5"/>
        <v>0</v>
      </c>
      <c r="O17" s="29">
        <f t="shared" si="6"/>
        <v>0</v>
      </c>
    </row>
    <row r="18" spans="1:15" s="52" customFormat="1">
      <c r="A18" s="170">
        <v>7</v>
      </c>
      <c r="B18" s="59" t="s">
        <v>78</v>
      </c>
      <c r="C18" s="170" t="s">
        <v>79</v>
      </c>
      <c r="D18" s="178">
        <v>1</v>
      </c>
      <c r="E18" s="440"/>
      <c r="F18" s="440"/>
      <c r="G18" s="29"/>
      <c r="H18" s="30"/>
      <c r="I18" s="31"/>
      <c r="J18" s="29">
        <f t="shared" si="1"/>
        <v>0</v>
      </c>
      <c r="K18" s="29">
        <f t="shared" si="2"/>
        <v>0</v>
      </c>
      <c r="L18" s="29">
        <f t="shared" si="3"/>
        <v>0</v>
      </c>
      <c r="M18" s="29">
        <f t="shared" si="4"/>
        <v>0</v>
      </c>
      <c r="N18" s="29">
        <f t="shared" si="5"/>
        <v>0</v>
      </c>
      <c r="O18" s="29">
        <f t="shared" si="6"/>
        <v>0</v>
      </c>
    </row>
    <row r="19" spans="1:15" s="52" customFormat="1" ht="25.5">
      <c r="A19" s="170">
        <v>8</v>
      </c>
      <c r="B19" s="50" t="s">
        <v>80</v>
      </c>
      <c r="C19" s="170" t="s">
        <v>72</v>
      </c>
      <c r="D19" s="178">
        <v>0.5</v>
      </c>
      <c r="E19" s="440"/>
      <c r="F19" s="440"/>
      <c r="G19" s="29"/>
      <c r="H19" s="30"/>
      <c r="I19" s="31"/>
      <c r="J19" s="29">
        <f t="shared" si="1"/>
        <v>0</v>
      </c>
      <c r="K19" s="29">
        <f t="shared" si="2"/>
        <v>0</v>
      </c>
      <c r="L19" s="29">
        <f t="shared" si="3"/>
        <v>0</v>
      </c>
      <c r="M19" s="29">
        <f t="shared" si="4"/>
        <v>0</v>
      </c>
      <c r="N19" s="29">
        <f t="shared" si="5"/>
        <v>0</v>
      </c>
      <c r="O19" s="29">
        <f t="shared" si="6"/>
        <v>0</v>
      </c>
    </row>
    <row r="20" spans="1:15" s="52" customFormat="1" ht="14.25">
      <c r="A20" s="170">
        <v>9</v>
      </c>
      <c r="B20" s="59" t="s">
        <v>81</v>
      </c>
      <c r="C20" s="170" t="s">
        <v>72</v>
      </c>
      <c r="D20" s="178">
        <v>0.53500000000000003</v>
      </c>
      <c r="E20" s="440"/>
      <c r="F20" s="440"/>
      <c r="G20" s="29"/>
      <c r="H20" s="30"/>
      <c r="I20" s="31"/>
      <c r="J20" s="29">
        <f t="shared" si="1"/>
        <v>0</v>
      </c>
      <c r="K20" s="29">
        <f t="shared" si="2"/>
        <v>0</v>
      </c>
      <c r="L20" s="29">
        <f t="shared" si="3"/>
        <v>0</v>
      </c>
      <c r="M20" s="29">
        <f t="shared" si="4"/>
        <v>0</v>
      </c>
      <c r="N20" s="29">
        <f t="shared" si="5"/>
        <v>0</v>
      </c>
      <c r="O20" s="29">
        <f t="shared" si="6"/>
        <v>0</v>
      </c>
    </row>
    <row r="21" spans="1:15" s="52" customFormat="1">
      <c r="A21" s="170">
        <v>10</v>
      </c>
      <c r="B21" s="59" t="s">
        <v>82</v>
      </c>
      <c r="C21" s="170" t="s">
        <v>83</v>
      </c>
      <c r="D21" s="178">
        <v>7.0000000000000007E-2</v>
      </c>
      <c r="E21" s="440"/>
      <c r="F21" s="440"/>
      <c r="G21" s="29"/>
      <c r="H21" s="30"/>
      <c r="I21" s="31"/>
      <c r="J21" s="29">
        <f t="shared" si="1"/>
        <v>0</v>
      </c>
      <c r="K21" s="29">
        <f t="shared" si="2"/>
        <v>0</v>
      </c>
      <c r="L21" s="29">
        <f t="shared" si="3"/>
        <v>0</v>
      </c>
      <c r="M21" s="29">
        <f t="shared" si="4"/>
        <v>0</v>
      </c>
      <c r="N21" s="29">
        <f t="shared" si="5"/>
        <v>0</v>
      </c>
      <c r="O21" s="29">
        <f t="shared" si="6"/>
        <v>0</v>
      </c>
    </row>
    <row r="22" spans="1:15" s="52" customFormat="1">
      <c r="A22" s="170">
        <v>11</v>
      </c>
      <c r="B22" s="59" t="s">
        <v>84</v>
      </c>
      <c r="C22" s="170" t="s">
        <v>85</v>
      </c>
      <c r="D22" s="178">
        <v>0.09</v>
      </c>
      <c r="E22" s="440"/>
      <c r="F22" s="440"/>
      <c r="G22" s="29"/>
      <c r="H22" s="30"/>
      <c r="I22" s="31"/>
      <c r="J22" s="29">
        <f t="shared" si="1"/>
        <v>0</v>
      </c>
      <c r="K22" s="29">
        <f t="shared" si="2"/>
        <v>0</v>
      </c>
      <c r="L22" s="29">
        <f t="shared" si="3"/>
        <v>0</v>
      </c>
      <c r="M22" s="29">
        <f t="shared" si="4"/>
        <v>0</v>
      </c>
      <c r="N22" s="29">
        <f t="shared" si="5"/>
        <v>0</v>
      </c>
      <c r="O22" s="29">
        <f t="shared" si="6"/>
        <v>0</v>
      </c>
    </row>
    <row r="23" spans="1:15" s="25" customFormat="1">
      <c r="A23" s="170">
        <v>12</v>
      </c>
      <c r="B23" s="441"/>
      <c r="C23" s="442"/>
      <c r="D23" s="440"/>
      <c r="E23" s="440"/>
      <c r="F23" s="29"/>
      <c r="G23" s="30"/>
      <c r="H23" s="31"/>
      <c r="I23" s="29"/>
      <c r="J23" s="29"/>
      <c r="K23" s="29"/>
      <c r="L23" s="29"/>
      <c r="M23" s="29"/>
      <c r="N23" s="29"/>
      <c r="O23" s="29"/>
    </row>
    <row r="24" spans="1:15" s="39" customFormat="1" ht="50.25" customHeight="1">
      <c r="A24" s="170">
        <v>13</v>
      </c>
      <c r="B24" s="50" t="s">
        <v>86</v>
      </c>
      <c r="C24" s="73" t="s">
        <v>87</v>
      </c>
      <c r="D24" s="178">
        <v>0.65</v>
      </c>
      <c r="E24" s="440"/>
      <c r="F24" s="440"/>
      <c r="G24" s="29"/>
      <c r="H24" s="30"/>
      <c r="I24" s="31"/>
      <c r="J24" s="29">
        <f t="shared" ref="J24:J27" si="7">G24+H24+I24</f>
        <v>0</v>
      </c>
      <c r="K24" s="29">
        <f t="shared" ref="K24:K26" si="8">ROUND(D24*E24,1)</f>
        <v>0</v>
      </c>
      <c r="L24" s="29">
        <f t="shared" ref="L24:L27" si="9">ROUND($D24*G24,2)</f>
        <v>0</v>
      </c>
      <c r="M24" s="29">
        <f t="shared" ref="M24:M27" si="10">ROUND(D24*H24,2)</f>
        <v>0</v>
      </c>
      <c r="N24" s="29">
        <f t="shared" ref="N24:N27" si="11">ROUND(D24*I24,2)</f>
        <v>0</v>
      </c>
      <c r="O24" s="29">
        <f t="shared" ref="O24:O27" si="12">L24+M24+N24</f>
        <v>0</v>
      </c>
    </row>
    <row r="25" spans="1:15" ht="25.5">
      <c r="A25" s="170">
        <v>14</v>
      </c>
      <c r="B25" s="59" t="s">
        <v>88</v>
      </c>
      <c r="C25" s="73" t="s">
        <v>26</v>
      </c>
      <c r="D25" s="178">
        <v>1</v>
      </c>
      <c r="E25" s="440"/>
      <c r="F25" s="440"/>
      <c r="G25" s="29"/>
      <c r="H25" s="30"/>
      <c r="I25" s="31"/>
      <c r="J25" s="29">
        <f t="shared" si="7"/>
        <v>0</v>
      </c>
      <c r="K25" s="29">
        <f t="shared" si="8"/>
        <v>0</v>
      </c>
      <c r="L25" s="29">
        <f t="shared" si="9"/>
        <v>0</v>
      </c>
      <c r="M25" s="29">
        <f t="shared" si="10"/>
        <v>0</v>
      </c>
      <c r="N25" s="29">
        <f t="shared" si="11"/>
        <v>0</v>
      </c>
      <c r="O25" s="29">
        <f t="shared" si="12"/>
        <v>0</v>
      </c>
    </row>
    <row r="26" spans="1:15" s="47" customFormat="1">
      <c r="A26" s="170">
        <v>15</v>
      </c>
      <c r="B26" s="50" t="s">
        <v>89</v>
      </c>
      <c r="C26" s="51" t="s">
        <v>90</v>
      </c>
      <c r="D26" s="178">
        <v>0.5</v>
      </c>
      <c r="E26" s="440"/>
      <c r="F26" s="440"/>
      <c r="G26" s="29"/>
      <c r="H26" s="30"/>
      <c r="I26" s="31"/>
      <c r="J26" s="29">
        <f t="shared" si="7"/>
        <v>0</v>
      </c>
      <c r="K26" s="29">
        <f t="shared" si="8"/>
        <v>0</v>
      </c>
      <c r="L26" s="29">
        <f t="shared" si="9"/>
        <v>0</v>
      </c>
      <c r="M26" s="29">
        <f t="shared" si="10"/>
        <v>0</v>
      </c>
      <c r="N26" s="29">
        <f t="shared" si="11"/>
        <v>0</v>
      </c>
      <c r="O26" s="29">
        <f t="shared" si="12"/>
        <v>0</v>
      </c>
    </row>
    <row r="27" spans="1:15" s="47" customFormat="1" ht="25.5">
      <c r="A27" s="170">
        <v>16</v>
      </c>
      <c r="B27" s="59" t="s">
        <v>167</v>
      </c>
      <c r="C27" s="170" t="s">
        <v>168</v>
      </c>
      <c r="D27" s="173">
        <v>1</v>
      </c>
      <c r="E27" s="440"/>
      <c r="F27" s="440"/>
      <c r="G27" s="29"/>
      <c r="H27" s="30"/>
      <c r="I27" s="31"/>
      <c r="J27" s="29">
        <f t="shared" si="7"/>
        <v>0</v>
      </c>
      <c r="K27" s="29"/>
      <c r="L27" s="29">
        <f t="shared" si="9"/>
        <v>0</v>
      </c>
      <c r="M27" s="29">
        <f t="shared" si="10"/>
        <v>0</v>
      </c>
      <c r="N27" s="29">
        <f t="shared" si="11"/>
        <v>0</v>
      </c>
      <c r="O27" s="29">
        <f t="shared" si="12"/>
        <v>0</v>
      </c>
    </row>
    <row r="28" spans="1:15" s="47" customFormat="1">
      <c r="A28" s="32"/>
      <c r="B28" s="33" t="s">
        <v>35</v>
      </c>
      <c r="C28" s="34"/>
      <c r="D28" s="34"/>
      <c r="E28" s="34"/>
      <c r="F28" s="34"/>
      <c r="G28" s="34"/>
      <c r="H28" s="34"/>
      <c r="I28" s="35"/>
      <c r="J28" s="35"/>
      <c r="K28" s="36">
        <f>SUM(K23:K27)</f>
        <v>0</v>
      </c>
      <c r="L28" s="36">
        <f>SUM(L23:L27)</f>
        <v>0</v>
      </c>
      <c r="M28" s="36">
        <f>SUM(M23:M27)</f>
        <v>0</v>
      </c>
      <c r="N28" s="36">
        <f>SUM(N23:N27)</f>
        <v>0</v>
      </c>
      <c r="O28" s="36">
        <f>SUM(O23:O27)</f>
        <v>0</v>
      </c>
    </row>
    <row r="29" spans="1:15">
      <c r="A29" s="32"/>
      <c r="B29" s="457" t="s">
        <v>36</v>
      </c>
      <c r="C29" s="457"/>
      <c r="D29" s="457"/>
      <c r="E29" s="457"/>
      <c r="F29" s="457"/>
      <c r="G29" s="457"/>
      <c r="H29" s="37"/>
      <c r="I29" s="35"/>
      <c r="J29" s="35"/>
      <c r="K29" s="171"/>
      <c r="L29" s="171"/>
      <c r="M29" s="177">
        <f>M28*H29</f>
        <v>0</v>
      </c>
      <c r="N29" s="171"/>
      <c r="O29" s="171">
        <f>M29</f>
        <v>0</v>
      </c>
    </row>
    <row r="30" spans="1:15">
      <c r="A30" s="32"/>
      <c r="B30" s="457" t="s">
        <v>37</v>
      </c>
      <c r="C30" s="457"/>
      <c r="D30" s="457"/>
      <c r="E30" s="457"/>
      <c r="F30" s="457"/>
      <c r="G30" s="457"/>
      <c r="H30" s="34"/>
      <c r="I30" s="35"/>
      <c r="J30" s="35"/>
      <c r="K30" s="172"/>
      <c r="L30" s="172">
        <f>SUM(L28:L29)</f>
        <v>0</v>
      </c>
      <c r="M30" s="172">
        <f>SUM(M28:M29)</f>
        <v>0</v>
      </c>
      <c r="N30" s="172">
        <f>SUM(N28:N29)</f>
        <v>0</v>
      </c>
      <c r="O30" s="172">
        <f>SUM(O28:O29)</f>
        <v>0</v>
      </c>
    </row>
    <row r="31" spans="1:15">
      <c r="A31" s="41"/>
      <c r="B31" s="42"/>
      <c r="C31" s="41"/>
      <c r="D31" s="43"/>
      <c r="E31" s="44"/>
      <c r="F31" s="44"/>
      <c r="G31" s="45"/>
      <c r="H31" s="44"/>
      <c r="I31" s="44"/>
      <c r="J31" s="44"/>
      <c r="K31" s="44"/>
      <c r="L31" s="44"/>
      <c r="M31" s="44"/>
      <c r="N31" s="44"/>
      <c r="O31" s="46"/>
    </row>
  </sheetData>
  <mergeCells count="12">
    <mergeCell ref="A7:O7"/>
    <mergeCell ref="A8:O8"/>
    <mergeCell ref="B29:G29"/>
    <mergeCell ref="B30:G30"/>
    <mergeCell ref="A1:O1"/>
    <mergeCell ref="A2:O2"/>
    <mergeCell ref="A4:A5"/>
    <mergeCell ref="B4:B5"/>
    <mergeCell ref="C4:C5"/>
    <mergeCell ref="D4:D5"/>
    <mergeCell ref="E4:J4"/>
    <mergeCell ref="K4:O4"/>
  </mergeCells>
  <pageMargins left="0.94488188976377963" right="0.35433070866141736" top="1.3779527559055118" bottom="0.51181102362204722" header="0.39370078740157483" footer="0.23622047244094491"/>
  <pageSetup paperSize="9" scale="93" fitToHeight="0" orientation="landscape" r:id="rId1"/>
  <headerFooter alignWithMargins="0">
    <oddFooter>&amp;C&amp;P(&amp;N)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"/>
  <sheetViews>
    <sheetView workbookViewId="0">
      <selection sqref="A1:O1"/>
    </sheetView>
  </sheetViews>
  <sheetFormatPr defaultRowHeight="12.75"/>
  <cols>
    <col min="1" max="1" width="5" style="1" customWidth="1"/>
    <col min="2" max="2" width="32.7109375" style="1" customWidth="1"/>
    <col min="3" max="3" width="7" style="1" customWidth="1"/>
    <col min="4" max="4" width="7.28515625" style="2" customWidth="1"/>
    <col min="5" max="8" width="6.85546875" style="1" customWidth="1"/>
    <col min="9" max="9" width="8.140625" style="1" customWidth="1"/>
    <col min="10" max="11" width="9" style="1" customWidth="1"/>
    <col min="12" max="15" width="9.85546875" style="1" customWidth="1"/>
    <col min="16" max="16384" width="9.140625" style="1"/>
  </cols>
  <sheetData>
    <row r="1" spans="1:15" s="3" customFormat="1" ht="15.75">
      <c r="A1" s="474" t="s">
        <v>160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5" s="80" customFormat="1" ht="15.75">
      <c r="A2" s="459" t="s">
        <v>161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80" customFormat="1" ht="15">
      <c r="A3" s="84"/>
      <c r="B3" s="85"/>
      <c r="D3" s="82"/>
      <c r="E3" s="88"/>
      <c r="F3" s="88"/>
      <c r="G3" s="88"/>
      <c r="H3" s="88"/>
      <c r="I3" s="88"/>
      <c r="J3" s="88"/>
      <c r="K3" s="83"/>
      <c r="L3" s="86"/>
      <c r="M3" s="86"/>
      <c r="O3" s="87"/>
    </row>
    <row r="4" spans="1:15" s="12" customFormat="1" ht="11.25">
      <c r="A4" s="460" t="s">
        <v>0</v>
      </c>
      <c r="B4" s="462" t="s">
        <v>5</v>
      </c>
      <c r="C4" s="460" t="s">
        <v>6</v>
      </c>
      <c r="D4" s="465" t="s">
        <v>7</v>
      </c>
      <c r="E4" s="467" t="s">
        <v>8</v>
      </c>
      <c r="F4" s="467"/>
      <c r="G4" s="467"/>
      <c r="H4" s="467"/>
      <c r="I4" s="467"/>
      <c r="J4" s="467"/>
      <c r="K4" s="468" t="s">
        <v>9</v>
      </c>
      <c r="L4" s="469"/>
      <c r="M4" s="469"/>
      <c r="N4" s="469"/>
      <c r="O4" s="470"/>
    </row>
    <row r="5" spans="1:15" s="12" customFormat="1" ht="37.5" customHeight="1">
      <c r="A5" s="461"/>
      <c r="B5" s="463"/>
      <c r="C5" s="464"/>
      <c r="D5" s="466"/>
      <c r="E5" s="13" t="s">
        <v>10</v>
      </c>
      <c r="F5" s="14" t="s">
        <v>11</v>
      </c>
      <c r="G5" s="15" t="s">
        <v>12</v>
      </c>
      <c r="H5" s="16" t="s">
        <v>13</v>
      </c>
      <c r="I5" s="16" t="s">
        <v>14</v>
      </c>
      <c r="J5" s="15" t="s">
        <v>15</v>
      </c>
      <c r="K5" s="17" t="s">
        <v>16</v>
      </c>
      <c r="L5" s="18" t="s">
        <v>12</v>
      </c>
      <c r="M5" s="74" t="s">
        <v>13</v>
      </c>
      <c r="N5" s="74" t="s">
        <v>14</v>
      </c>
      <c r="O5" s="17" t="s">
        <v>17</v>
      </c>
    </row>
    <row r="6" spans="1:15" s="12" customFormat="1" ht="11.25">
      <c r="A6" s="21">
        <v>1</v>
      </c>
      <c r="B6" s="21">
        <v>2</v>
      </c>
      <c r="C6" s="21">
        <f>B6+1</f>
        <v>3</v>
      </c>
      <c r="D6" s="21">
        <f>C6+1</f>
        <v>4</v>
      </c>
      <c r="E6" s="21">
        <f t="shared" ref="E6:O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</row>
    <row r="7" spans="1:15" s="12" customFormat="1" ht="15.75">
      <c r="A7" s="475" t="s">
        <v>162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7"/>
    </row>
    <row r="8" spans="1:15" s="48" customFormat="1" ht="15.75">
      <c r="A8" s="475" t="s">
        <v>163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7"/>
    </row>
    <row r="9" spans="1:15" s="108" customFormat="1">
      <c r="A9" s="148" t="s">
        <v>177</v>
      </c>
      <c r="B9" s="142" t="s">
        <v>164</v>
      </c>
      <c r="C9" s="143" t="s">
        <v>116</v>
      </c>
      <c r="D9" s="144">
        <v>2</v>
      </c>
      <c r="E9" s="93"/>
      <c r="F9" s="93"/>
      <c r="G9" s="75"/>
      <c r="H9" s="76"/>
      <c r="I9" s="77"/>
      <c r="J9" s="75">
        <f t="shared" ref="J9:J10" si="1">G9+H9+I9</f>
        <v>0</v>
      </c>
      <c r="K9" s="75">
        <f t="shared" ref="K9:K10" si="2">ROUND(D9*E9,1)</f>
        <v>0</v>
      </c>
      <c r="L9" s="75">
        <f t="shared" ref="L9:L10" si="3">ROUND($D9*G9,2)</f>
        <v>0</v>
      </c>
      <c r="M9" s="75">
        <f t="shared" ref="M9:M10" si="4">ROUND(D9*H9,2)</f>
        <v>0</v>
      </c>
      <c r="N9" s="75">
        <f t="shared" ref="N9:N11" si="5">ROUND(D9*I9,2)</f>
        <v>0</v>
      </c>
      <c r="O9" s="75">
        <f t="shared" ref="O9:O11" si="6">L9+M9+N9</f>
        <v>0</v>
      </c>
    </row>
    <row r="10" spans="1:15" s="108" customFormat="1">
      <c r="A10" s="148" t="s">
        <v>178</v>
      </c>
      <c r="B10" s="142" t="s">
        <v>165</v>
      </c>
      <c r="C10" s="143" t="s">
        <v>116</v>
      </c>
      <c r="D10" s="144">
        <v>1</v>
      </c>
      <c r="E10" s="93"/>
      <c r="F10" s="93"/>
      <c r="G10" s="75"/>
      <c r="H10" s="76"/>
      <c r="I10" s="77"/>
      <c r="J10" s="75">
        <f t="shared" si="1"/>
        <v>0</v>
      </c>
      <c r="K10" s="75">
        <f t="shared" si="2"/>
        <v>0</v>
      </c>
      <c r="L10" s="75">
        <f t="shared" si="3"/>
        <v>0</v>
      </c>
      <c r="M10" s="75">
        <f t="shared" si="4"/>
        <v>0</v>
      </c>
      <c r="N10" s="75">
        <f t="shared" si="5"/>
        <v>0</v>
      </c>
      <c r="O10" s="75">
        <f t="shared" si="6"/>
        <v>0</v>
      </c>
    </row>
    <row r="11" spans="1:15">
      <c r="A11" s="90"/>
      <c r="B11" s="100"/>
      <c r="C11" s="90"/>
      <c r="D11" s="101"/>
      <c r="E11" s="93"/>
      <c r="F11" s="93"/>
      <c r="G11" s="75"/>
      <c r="H11" s="76"/>
      <c r="I11" s="77"/>
      <c r="J11" s="75"/>
      <c r="K11" s="75"/>
      <c r="L11" s="75"/>
      <c r="M11" s="75"/>
      <c r="N11" s="75">
        <f t="shared" si="5"/>
        <v>0</v>
      </c>
      <c r="O11" s="75">
        <f t="shared" si="6"/>
        <v>0</v>
      </c>
    </row>
    <row r="12" spans="1:15">
      <c r="A12" s="32"/>
      <c r="B12" s="33" t="s">
        <v>35</v>
      </c>
      <c r="C12" s="34"/>
      <c r="D12" s="34"/>
      <c r="E12" s="34"/>
      <c r="F12" s="34"/>
      <c r="G12" s="34"/>
      <c r="H12" s="34"/>
      <c r="I12" s="35"/>
      <c r="J12" s="35"/>
      <c r="K12" s="36">
        <f>SUM(K9:K11)</f>
        <v>0</v>
      </c>
      <c r="L12" s="36">
        <f>SUM(L9:L11)</f>
        <v>0</v>
      </c>
      <c r="M12" s="36">
        <f>SUM(M9:M11)</f>
        <v>0</v>
      </c>
      <c r="N12" s="36">
        <f>SUM(N9:N11)</f>
        <v>0</v>
      </c>
      <c r="O12" s="36">
        <f>SUM(O9:O11)</f>
        <v>0</v>
      </c>
    </row>
    <row r="13" spans="1:15">
      <c r="A13" s="32"/>
      <c r="B13" s="457" t="s">
        <v>36</v>
      </c>
      <c r="C13" s="457"/>
      <c r="D13" s="457"/>
      <c r="E13" s="457"/>
      <c r="F13" s="457"/>
      <c r="G13" s="457"/>
      <c r="H13" s="37"/>
      <c r="I13" s="35"/>
      <c r="J13" s="35"/>
      <c r="K13" s="38"/>
      <c r="L13" s="38"/>
      <c r="M13" s="67">
        <f>M12*H13</f>
        <v>0</v>
      </c>
      <c r="N13" s="38"/>
      <c r="O13" s="38">
        <f>M13</f>
        <v>0</v>
      </c>
    </row>
    <row r="14" spans="1:15">
      <c r="A14" s="32"/>
      <c r="B14" s="457" t="s">
        <v>37</v>
      </c>
      <c r="C14" s="457"/>
      <c r="D14" s="457"/>
      <c r="E14" s="457"/>
      <c r="F14" s="457"/>
      <c r="G14" s="457"/>
      <c r="H14" s="34"/>
      <c r="I14" s="35"/>
      <c r="J14" s="35"/>
      <c r="K14" s="40"/>
      <c r="L14" s="40">
        <f>SUM(L12:L13)</f>
        <v>0</v>
      </c>
      <c r="M14" s="40">
        <f>SUM(M12:M13)</f>
        <v>0</v>
      </c>
      <c r="N14" s="40">
        <f>SUM(N12:N13)</f>
        <v>0</v>
      </c>
      <c r="O14" s="40">
        <f>SUM(O12:O13)</f>
        <v>0</v>
      </c>
    </row>
    <row r="15" spans="1:15">
      <c r="A15" s="102"/>
      <c r="B15" s="103"/>
      <c r="C15" s="102"/>
      <c r="D15" s="104"/>
      <c r="E15" s="105"/>
      <c r="F15" s="105"/>
      <c r="G15" s="106"/>
      <c r="H15" s="105"/>
      <c r="I15" s="105"/>
      <c r="J15" s="105"/>
      <c r="K15" s="105"/>
      <c r="L15" s="105"/>
      <c r="M15" s="105"/>
      <c r="N15" s="105"/>
      <c r="O15" s="107"/>
    </row>
    <row r="16" spans="1:15">
      <c r="K16" s="131"/>
      <c r="L16" s="132"/>
      <c r="M16" s="132"/>
      <c r="N16" s="132"/>
      <c r="O16" s="132"/>
    </row>
    <row r="17" spans="11:15">
      <c r="K17" s="131"/>
      <c r="L17" s="145"/>
      <c r="M17" s="146"/>
      <c r="N17" s="147"/>
      <c r="O17" s="146"/>
    </row>
  </sheetData>
  <mergeCells count="12">
    <mergeCell ref="A7:O7"/>
    <mergeCell ref="A8:O8"/>
    <mergeCell ref="B13:G13"/>
    <mergeCell ref="B14:G14"/>
    <mergeCell ref="A1:O1"/>
    <mergeCell ref="A2:O2"/>
    <mergeCell ref="A4:A5"/>
    <mergeCell ref="B4:B5"/>
    <mergeCell ref="C4:C5"/>
    <mergeCell ref="D4:D5"/>
    <mergeCell ref="E4:J4"/>
    <mergeCell ref="K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"/>
  <sheetViews>
    <sheetView workbookViewId="0">
      <selection sqref="A1:O1"/>
    </sheetView>
  </sheetViews>
  <sheetFormatPr defaultRowHeight="12.75"/>
  <cols>
    <col min="1" max="1" width="5" style="1" customWidth="1"/>
    <col min="2" max="2" width="32.7109375" style="1" customWidth="1"/>
    <col min="3" max="3" width="7" style="1" customWidth="1"/>
    <col min="4" max="4" width="7.28515625" style="2" customWidth="1"/>
    <col min="5" max="8" width="6.85546875" style="1" customWidth="1"/>
    <col min="9" max="9" width="8.140625" style="1" customWidth="1"/>
    <col min="10" max="11" width="9" style="1" customWidth="1"/>
    <col min="12" max="15" width="9.85546875" style="1" customWidth="1"/>
    <col min="16" max="16384" width="9.140625" style="1"/>
  </cols>
  <sheetData>
    <row r="1" spans="1:15" s="3" customFormat="1" ht="15.75">
      <c r="A1" s="474" t="s">
        <v>141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5" s="80" customFormat="1" ht="15.75">
      <c r="A2" s="459" t="s">
        <v>142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80" customFormat="1" ht="15">
      <c r="A3" s="84"/>
      <c r="B3" s="85"/>
      <c r="D3" s="82"/>
      <c r="E3" s="88"/>
      <c r="F3" s="88"/>
      <c r="G3" s="88"/>
      <c r="H3" s="88"/>
      <c r="I3" s="88"/>
      <c r="J3" s="88"/>
      <c r="K3" s="83"/>
      <c r="L3" s="86"/>
      <c r="M3" s="86"/>
      <c r="O3" s="87"/>
    </row>
    <row r="4" spans="1:15" s="12" customFormat="1" ht="11.25">
      <c r="A4" s="460" t="s">
        <v>0</v>
      </c>
      <c r="B4" s="462" t="s">
        <v>5</v>
      </c>
      <c r="C4" s="460" t="s">
        <v>6</v>
      </c>
      <c r="D4" s="465" t="s">
        <v>7</v>
      </c>
      <c r="E4" s="467" t="s">
        <v>8</v>
      </c>
      <c r="F4" s="467"/>
      <c r="G4" s="467"/>
      <c r="H4" s="467"/>
      <c r="I4" s="467"/>
      <c r="J4" s="467"/>
      <c r="K4" s="468" t="s">
        <v>9</v>
      </c>
      <c r="L4" s="469"/>
      <c r="M4" s="469"/>
      <c r="N4" s="469"/>
      <c r="O4" s="470"/>
    </row>
    <row r="5" spans="1:15" s="12" customFormat="1" ht="33.75">
      <c r="A5" s="461"/>
      <c r="B5" s="463"/>
      <c r="C5" s="464"/>
      <c r="D5" s="466"/>
      <c r="E5" s="13" t="s">
        <v>10</v>
      </c>
      <c r="F5" s="14" t="s">
        <v>11</v>
      </c>
      <c r="G5" s="15" t="s">
        <v>12</v>
      </c>
      <c r="H5" s="16" t="s">
        <v>13</v>
      </c>
      <c r="I5" s="16" t="s">
        <v>14</v>
      </c>
      <c r="J5" s="15" t="s">
        <v>15</v>
      </c>
      <c r="K5" s="17" t="s">
        <v>16</v>
      </c>
      <c r="L5" s="18" t="s">
        <v>12</v>
      </c>
      <c r="M5" s="74" t="s">
        <v>13</v>
      </c>
      <c r="N5" s="74" t="s">
        <v>14</v>
      </c>
      <c r="O5" s="17" t="s">
        <v>17</v>
      </c>
    </row>
    <row r="6" spans="1:15" s="12" customFormat="1" ht="11.25">
      <c r="A6" s="21">
        <v>1</v>
      </c>
      <c r="B6" s="21">
        <v>2</v>
      </c>
      <c r="C6" s="21">
        <f>B6+1</f>
        <v>3</v>
      </c>
      <c r="D6" s="21">
        <f>C6+1</f>
        <v>4</v>
      </c>
      <c r="E6" s="21">
        <f t="shared" ref="E6:O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</row>
    <row r="7" spans="1:15" s="12" customFormat="1" ht="15.75">
      <c r="A7" s="475" t="s">
        <v>143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7"/>
    </row>
    <row r="8" spans="1:15" s="48" customFormat="1" ht="15.75">
      <c r="A8" s="482" t="s">
        <v>144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4"/>
    </row>
    <row r="9" spans="1:15" s="48" customFormat="1" ht="14.25">
      <c r="A9" s="114">
        <v>1</v>
      </c>
      <c r="B9" s="65" t="s">
        <v>145</v>
      </c>
      <c r="C9" s="112" t="s">
        <v>106</v>
      </c>
      <c r="D9" s="66">
        <f>D11*0.3</f>
        <v>4.9976699999999994</v>
      </c>
      <c r="E9" s="93"/>
      <c r="F9" s="93"/>
      <c r="G9" s="75"/>
      <c r="H9" s="76"/>
      <c r="I9" s="77"/>
      <c r="J9" s="75">
        <f t="shared" ref="J9:J10" si="1">G9+H9+I9</f>
        <v>0</v>
      </c>
      <c r="K9" s="75">
        <f t="shared" ref="K9:K24" si="2">ROUND(D9*E9,1)</f>
        <v>0</v>
      </c>
      <c r="L9" s="75">
        <f t="shared" ref="L9:L10" si="3">ROUND($D9*G9,2)</f>
        <v>0</v>
      </c>
      <c r="M9" s="75">
        <f t="shared" ref="M9:M24" si="4">ROUND(D9*H9,2)</f>
        <v>0</v>
      </c>
      <c r="N9" s="75">
        <f t="shared" ref="N9:N25" si="5">ROUND(D9*I9,2)</f>
        <v>0</v>
      </c>
      <c r="O9" s="75">
        <f t="shared" ref="O9:O10" si="6">L9+M9+N9</f>
        <v>0</v>
      </c>
    </row>
    <row r="10" spans="1:15" s="48" customFormat="1" ht="14.25">
      <c r="A10" s="114"/>
      <c r="B10" s="133" t="s">
        <v>146</v>
      </c>
      <c r="C10" s="112" t="s">
        <v>106</v>
      </c>
      <c r="D10" s="66">
        <f>D9*1.2</f>
        <v>5.9972039999999991</v>
      </c>
      <c r="E10" s="93"/>
      <c r="F10" s="93"/>
      <c r="G10" s="75"/>
      <c r="H10" s="76"/>
      <c r="I10" s="77"/>
      <c r="J10" s="75">
        <f t="shared" si="1"/>
        <v>0</v>
      </c>
      <c r="K10" s="75">
        <f t="shared" si="2"/>
        <v>0</v>
      </c>
      <c r="L10" s="75">
        <f t="shared" si="3"/>
        <v>0</v>
      </c>
      <c r="M10" s="75">
        <f t="shared" si="4"/>
        <v>0</v>
      </c>
      <c r="N10" s="75">
        <f t="shared" si="5"/>
        <v>0</v>
      </c>
      <c r="O10" s="75">
        <f t="shared" si="6"/>
        <v>0</v>
      </c>
    </row>
    <row r="11" spans="1:15" s="94" customFormat="1" ht="15">
      <c r="A11" s="114">
        <f>A9+1</f>
        <v>2</v>
      </c>
      <c r="B11" s="134" t="s">
        <v>147</v>
      </c>
      <c r="C11" s="117" t="s">
        <v>148</v>
      </c>
      <c r="D11" s="118">
        <f>1.13*2.53+2.3*6</f>
        <v>16.658899999999999</v>
      </c>
      <c r="E11" s="93"/>
      <c r="F11" s="93"/>
      <c r="G11" s="75"/>
      <c r="H11" s="76"/>
      <c r="I11" s="77"/>
      <c r="J11" s="75">
        <f>G11+H11+I11</f>
        <v>0</v>
      </c>
      <c r="K11" s="75">
        <f t="shared" si="2"/>
        <v>0</v>
      </c>
      <c r="L11" s="75">
        <f>ROUND($D11*G11,2)</f>
        <v>0</v>
      </c>
      <c r="M11" s="75">
        <f t="shared" si="4"/>
        <v>0</v>
      </c>
      <c r="N11" s="75">
        <f t="shared" si="5"/>
        <v>0</v>
      </c>
      <c r="O11" s="75">
        <f>L11+M11+N11</f>
        <v>0</v>
      </c>
    </row>
    <row r="12" spans="1:15" s="98" customFormat="1" ht="25.5">
      <c r="A12" s="90">
        <f>A11+1</f>
        <v>3</v>
      </c>
      <c r="B12" s="135" t="s">
        <v>149</v>
      </c>
      <c r="C12" s="117" t="s">
        <v>148</v>
      </c>
      <c r="D12" s="118">
        <f>1.13*2.53+2.3*6</f>
        <v>16.658899999999999</v>
      </c>
      <c r="E12" s="93"/>
      <c r="F12" s="93"/>
      <c r="G12" s="136"/>
      <c r="H12" s="136"/>
      <c r="I12" s="136"/>
      <c r="J12" s="75">
        <f>G12+H12+I12</f>
        <v>0</v>
      </c>
      <c r="K12" s="75">
        <f t="shared" si="2"/>
        <v>0</v>
      </c>
      <c r="L12" s="75">
        <f>ROUND($D12*G12,2)</f>
        <v>0</v>
      </c>
      <c r="M12" s="75">
        <f t="shared" si="4"/>
        <v>0</v>
      </c>
      <c r="N12" s="75">
        <f t="shared" si="5"/>
        <v>0</v>
      </c>
      <c r="O12" s="75">
        <f>L12+M12+N12</f>
        <v>0</v>
      </c>
    </row>
    <row r="13" spans="1:15" s="98" customFormat="1" ht="15">
      <c r="A13" s="90"/>
      <c r="B13" s="100" t="s">
        <v>150</v>
      </c>
      <c r="C13" s="117" t="s">
        <v>151</v>
      </c>
      <c r="D13" s="111">
        <f>D12*0.15*1.25</f>
        <v>3.1235437499999996</v>
      </c>
      <c r="E13" s="93"/>
      <c r="F13" s="93"/>
      <c r="G13" s="136"/>
      <c r="H13" s="136"/>
      <c r="I13" s="136"/>
      <c r="J13" s="75">
        <f>G13+H13+I13</f>
        <v>0</v>
      </c>
      <c r="K13" s="75">
        <f t="shared" si="2"/>
        <v>0</v>
      </c>
      <c r="L13" s="75">
        <f>ROUND($D13*G13,2)</f>
        <v>0</v>
      </c>
      <c r="M13" s="75">
        <f t="shared" si="4"/>
        <v>0</v>
      </c>
      <c r="N13" s="75">
        <f t="shared" si="5"/>
        <v>0</v>
      </c>
      <c r="O13" s="75">
        <f>L13+M13+N13</f>
        <v>0</v>
      </c>
    </row>
    <row r="14" spans="1:15" s="98" customFormat="1" ht="14.25">
      <c r="A14" s="90">
        <f>A12+1</f>
        <v>4</v>
      </c>
      <c r="B14" s="137" t="s">
        <v>152</v>
      </c>
      <c r="C14" s="122" t="s">
        <v>105</v>
      </c>
      <c r="D14" s="123">
        <f>D12</f>
        <v>16.658899999999999</v>
      </c>
      <c r="E14" s="138"/>
      <c r="F14" s="138"/>
      <c r="G14" s="139"/>
      <c r="H14" s="138"/>
      <c r="I14" s="138"/>
      <c r="J14" s="75">
        <f t="shared" ref="J14:J24" si="7">G14+H14+I14</f>
        <v>0</v>
      </c>
      <c r="K14" s="75">
        <f t="shared" si="2"/>
        <v>0</v>
      </c>
      <c r="L14" s="75">
        <f t="shared" ref="L14:L24" si="8">ROUND($D14*G14,2)</f>
        <v>0</v>
      </c>
      <c r="M14" s="75">
        <f t="shared" si="4"/>
        <v>0</v>
      </c>
      <c r="N14" s="75">
        <f t="shared" si="5"/>
        <v>0</v>
      </c>
      <c r="O14" s="75">
        <f t="shared" ref="O14:O25" si="9">L14+M14+N14</f>
        <v>0</v>
      </c>
    </row>
    <row r="15" spans="1:15" s="98" customFormat="1" ht="14.25">
      <c r="A15" s="90"/>
      <c r="B15" s="140" t="s">
        <v>153</v>
      </c>
      <c r="C15" s="122" t="s">
        <v>105</v>
      </c>
      <c r="D15" s="123">
        <f>D14*1.1</f>
        <v>18.32479</v>
      </c>
      <c r="E15" s="138"/>
      <c r="F15" s="138"/>
      <c r="G15" s="139"/>
      <c r="H15" s="138"/>
      <c r="I15" s="138"/>
      <c r="J15" s="75">
        <f t="shared" si="7"/>
        <v>0</v>
      </c>
      <c r="K15" s="75">
        <f t="shared" si="2"/>
        <v>0</v>
      </c>
      <c r="L15" s="75">
        <f t="shared" si="8"/>
        <v>0</v>
      </c>
      <c r="M15" s="75">
        <f t="shared" si="4"/>
        <v>0</v>
      </c>
      <c r="N15" s="75">
        <f t="shared" si="5"/>
        <v>0</v>
      </c>
      <c r="O15" s="75">
        <f t="shared" si="9"/>
        <v>0</v>
      </c>
    </row>
    <row r="16" spans="1:15" s="98" customFormat="1" ht="14.25">
      <c r="A16" s="90">
        <f>A14+1</f>
        <v>5</v>
      </c>
      <c r="B16" s="137" t="s">
        <v>154</v>
      </c>
      <c r="C16" s="122" t="s">
        <v>105</v>
      </c>
      <c r="D16" s="123">
        <v>11.97</v>
      </c>
      <c r="E16" s="139"/>
      <c r="F16" s="139"/>
      <c r="G16" s="139"/>
      <c r="H16" s="139"/>
      <c r="I16" s="139"/>
      <c r="J16" s="75">
        <f t="shared" si="7"/>
        <v>0</v>
      </c>
      <c r="K16" s="75">
        <f t="shared" si="2"/>
        <v>0</v>
      </c>
      <c r="L16" s="75">
        <f t="shared" si="8"/>
        <v>0</v>
      </c>
      <c r="M16" s="75">
        <f t="shared" si="4"/>
        <v>0</v>
      </c>
      <c r="N16" s="75">
        <f t="shared" si="5"/>
        <v>0</v>
      </c>
      <c r="O16" s="75">
        <f t="shared" si="9"/>
        <v>0</v>
      </c>
    </row>
    <row r="17" spans="1:16" s="98" customFormat="1" ht="14.25">
      <c r="A17" s="90"/>
      <c r="B17" s="140" t="s">
        <v>155</v>
      </c>
      <c r="C17" s="122" t="s">
        <v>105</v>
      </c>
      <c r="D17" s="123">
        <f>D16*1.02</f>
        <v>12.2094</v>
      </c>
      <c r="E17" s="138"/>
      <c r="F17" s="138"/>
      <c r="G17" s="139"/>
      <c r="H17" s="138"/>
      <c r="I17" s="138"/>
      <c r="J17" s="75">
        <f t="shared" si="7"/>
        <v>0</v>
      </c>
      <c r="K17" s="75">
        <f t="shared" si="2"/>
        <v>0</v>
      </c>
      <c r="L17" s="75">
        <f t="shared" si="8"/>
        <v>0</v>
      </c>
      <c r="M17" s="75">
        <f t="shared" si="4"/>
        <v>0</v>
      </c>
      <c r="N17" s="75">
        <f t="shared" si="5"/>
        <v>0</v>
      </c>
      <c r="O17" s="75">
        <f t="shared" si="9"/>
        <v>0</v>
      </c>
    </row>
    <row r="18" spans="1:16" s="98" customFormat="1" ht="38.25">
      <c r="A18" s="90">
        <f>A16+1</f>
        <v>6</v>
      </c>
      <c r="B18" s="135" t="s">
        <v>156</v>
      </c>
      <c r="C18" s="117" t="s">
        <v>157</v>
      </c>
      <c r="D18" s="124">
        <f>D11*0.3</f>
        <v>4.9976699999999994</v>
      </c>
      <c r="E18" s="93"/>
      <c r="F18" s="93"/>
      <c r="G18" s="75"/>
      <c r="H18" s="76"/>
      <c r="I18" s="77"/>
      <c r="J18" s="75">
        <f t="shared" si="7"/>
        <v>0</v>
      </c>
      <c r="K18" s="75">
        <f t="shared" si="2"/>
        <v>0</v>
      </c>
      <c r="L18" s="75">
        <f t="shared" si="8"/>
        <v>0</v>
      </c>
      <c r="M18" s="75">
        <f t="shared" si="4"/>
        <v>0</v>
      </c>
      <c r="N18" s="75">
        <f t="shared" si="5"/>
        <v>0</v>
      </c>
      <c r="O18" s="75">
        <f t="shared" si="9"/>
        <v>0</v>
      </c>
    </row>
    <row r="19" spans="1:16" s="94" customFormat="1">
      <c r="A19" s="114"/>
      <c r="B19" s="141" t="s">
        <v>158</v>
      </c>
      <c r="C19" s="113" t="s">
        <v>90</v>
      </c>
      <c r="D19" s="111">
        <v>0.75</v>
      </c>
      <c r="E19" s="93"/>
      <c r="F19" s="93"/>
      <c r="G19" s="75"/>
      <c r="H19" s="76"/>
      <c r="I19" s="77"/>
      <c r="J19" s="75">
        <f t="shared" si="7"/>
        <v>0</v>
      </c>
      <c r="K19" s="75">
        <f t="shared" si="2"/>
        <v>0</v>
      </c>
      <c r="L19" s="75">
        <f t="shared" si="8"/>
        <v>0</v>
      </c>
      <c r="M19" s="75">
        <f t="shared" si="4"/>
        <v>0</v>
      </c>
      <c r="N19" s="75">
        <f t="shared" si="5"/>
        <v>0</v>
      </c>
      <c r="O19" s="75">
        <f t="shared" si="9"/>
        <v>0</v>
      </c>
    </row>
    <row r="20" spans="1:16" s="94" customFormat="1">
      <c r="A20" s="114"/>
      <c r="B20" s="141" t="s">
        <v>159</v>
      </c>
      <c r="C20" s="113" t="s">
        <v>90</v>
      </c>
      <c r="D20" s="111">
        <v>0.23</v>
      </c>
      <c r="E20" s="93"/>
      <c r="F20" s="93"/>
      <c r="G20" s="75"/>
      <c r="H20" s="76"/>
      <c r="I20" s="77"/>
      <c r="J20" s="75">
        <f t="shared" si="7"/>
        <v>0</v>
      </c>
      <c r="K20" s="75">
        <f t="shared" si="2"/>
        <v>0</v>
      </c>
      <c r="L20" s="75">
        <f t="shared" si="8"/>
        <v>0</v>
      </c>
      <c r="M20" s="75">
        <f t="shared" si="4"/>
        <v>0</v>
      </c>
      <c r="N20" s="75">
        <f t="shared" si="5"/>
        <v>0</v>
      </c>
      <c r="O20" s="75">
        <f t="shared" si="9"/>
        <v>0</v>
      </c>
    </row>
    <row r="21" spans="1:16" s="94" customFormat="1">
      <c r="A21" s="114"/>
      <c r="B21" s="141" t="s">
        <v>78</v>
      </c>
      <c r="C21" s="113" t="s">
        <v>26</v>
      </c>
      <c r="D21" s="111">
        <v>0.28999999999999998</v>
      </c>
      <c r="E21" s="93"/>
      <c r="F21" s="93"/>
      <c r="G21" s="75"/>
      <c r="H21" s="76"/>
      <c r="I21" s="77"/>
      <c r="J21" s="75">
        <f t="shared" si="7"/>
        <v>0</v>
      </c>
      <c r="K21" s="75">
        <f t="shared" si="2"/>
        <v>0</v>
      </c>
      <c r="L21" s="75">
        <f t="shared" si="8"/>
        <v>0</v>
      </c>
      <c r="M21" s="75">
        <f t="shared" si="4"/>
        <v>0</v>
      </c>
      <c r="N21" s="75">
        <f t="shared" si="5"/>
        <v>0</v>
      </c>
      <c r="O21" s="75">
        <f t="shared" si="9"/>
        <v>0</v>
      </c>
    </row>
    <row r="22" spans="1:16" s="98" customFormat="1" ht="14.25">
      <c r="A22" s="90" t="s">
        <v>75</v>
      </c>
      <c r="B22" s="100" t="s">
        <v>81</v>
      </c>
      <c r="C22" s="117" t="s">
        <v>157</v>
      </c>
      <c r="D22" s="111">
        <v>5.25</v>
      </c>
      <c r="E22" s="93"/>
      <c r="F22" s="93"/>
      <c r="G22" s="75"/>
      <c r="H22" s="76"/>
      <c r="I22" s="77"/>
      <c r="J22" s="75">
        <f t="shared" si="7"/>
        <v>0</v>
      </c>
      <c r="K22" s="75">
        <f t="shared" si="2"/>
        <v>0</v>
      </c>
      <c r="L22" s="75">
        <f t="shared" si="8"/>
        <v>0</v>
      </c>
      <c r="M22" s="75">
        <f t="shared" si="4"/>
        <v>0</v>
      </c>
      <c r="N22" s="75">
        <f t="shared" si="5"/>
        <v>0</v>
      </c>
      <c r="O22" s="75">
        <f t="shared" si="9"/>
        <v>0</v>
      </c>
      <c r="P22" s="94"/>
    </row>
    <row r="23" spans="1:16" s="98" customFormat="1">
      <c r="A23" s="90" t="s">
        <v>75</v>
      </c>
      <c r="B23" s="100" t="s">
        <v>82</v>
      </c>
      <c r="C23" s="90" t="s">
        <v>83</v>
      </c>
      <c r="D23" s="111">
        <v>1</v>
      </c>
      <c r="E23" s="93"/>
      <c r="F23" s="93"/>
      <c r="G23" s="75"/>
      <c r="H23" s="76"/>
      <c r="I23" s="77"/>
      <c r="J23" s="75">
        <f t="shared" si="7"/>
        <v>0</v>
      </c>
      <c r="K23" s="75">
        <f t="shared" si="2"/>
        <v>0</v>
      </c>
      <c r="L23" s="75">
        <f t="shared" si="8"/>
        <v>0</v>
      </c>
      <c r="M23" s="75">
        <f t="shared" si="4"/>
        <v>0</v>
      </c>
      <c r="N23" s="75">
        <f t="shared" si="5"/>
        <v>0</v>
      </c>
      <c r="O23" s="75">
        <f t="shared" si="9"/>
        <v>0</v>
      </c>
      <c r="P23" s="94"/>
    </row>
    <row r="24" spans="1:16" s="98" customFormat="1">
      <c r="A24" s="90" t="s">
        <v>75</v>
      </c>
      <c r="B24" s="100" t="s">
        <v>84</v>
      </c>
      <c r="C24" s="90" t="s">
        <v>85</v>
      </c>
      <c r="D24" s="111">
        <v>1</v>
      </c>
      <c r="E24" s="93"/>
      <c r="F24" s="93"/>
      <c r="G24" s="75"/>
      <c r="H24" s="76"/>
      <c r="I24" s="77"/>
      <c r="J24" s="75">
        <f t="shared" si="7"/>
        <v>0</v>
      </c>
      <c r="K24" s="75">
        <f t="shared" si="2"/>
        <v>0</v>
      </c>
      <c r="L24" s="75">
        <f t="shared" si="8"/>
        <v>0</v>
      </c>
      <c r="M24" s="75">
        <f t="shared" si="4"/>
        <v>0</v>
      </c>
      <c r="N24" s="75">
        <f t="shared" si="5"/>
        <v>0</v>
      </c>
      <c r="O24" s="75">
        <f t="shared" si="9"/>
        <v>0</v>
      </c>
      <c r="P24" s="94"/>
    </row>
    <row r="25" spans="1:16">
      <c r="A25" s="90"/>
      <c r="B25" s="100"/>
      <c r="C25" s="90"/>
      <c r="D25" s="101"/>
      <c r="E25" s="93"/>
      <c r="F25" s="93"/>
      <c r="G25" s="75"/>
      <c r="H25" s="76"/>
      <c r="I25" s="77"/>
      <c r="J25" s="75"/>
      <c r="K25" s="75"/>
      <c r="L25" s="75"/>
      <c r="M25" s="75"/>
      <c r="N25" s="75">
        <f t="shared" si="5"/>
        <v>0</v>
      </c>
      <c r="O25" s="75">
        <f t="shared" si="9"/>
        <v>0</v>
      </c>
    </row>
    <row r="26" spans="1:16">
      <c r="A26" s="32"/>
      <c r="B26" s="33" t="s">
        <v>35</v>
      </c>
      <c r="C26" s="34"/>
      <c r="D26" s="34"/>
      <c r="E26" s="34"/>
      <c r="F26" s="34"/>
      <c r="G26" s="34"/>
      <c r="H26" s="34"/>
      <c r="I26" s="35"/>
      <c r="J26" s="35"/>
      <c r="K26" s="36">
        <f t="shared" ref="K26:N26" si="10">SUM(K8:K25)</f>
        <v>0</v>
      </c>
      <c r="L26" s="36">
        <f t="shared" si="10"/>
        <v>0</v>
      </c>
      <c r="M26" s="36">
        <f t="shared" si="10"/>
        <v>0</v>
      </c>
      <c r="N26" s="36">
        <f t="shared" si="10"/>
        <v>0</v>
      </c>
      <c r="O26" s="36">
        <f>SUM(O8:O25)</f>
        <v>0</v>
      </c>
    </row>
    <row r="27" spans="1:16">
      <c r="A27" s="32"/>
      <c r="B27" s="457" t="s">
        <v>36</v>
      </c>
      <c r="C27" s="457"/>
      <c r="D27" s="457"/>
      <c r="E27" s="457"/>
      <c r="F27" s="457"/>
      <c r="G27" s="457"/>
      <c r="H27" s="37"/>
      <c r="I27" s="35"/>
      <c r="J27" s="35"/>
      <c r="K27" s="38"/>
      <c r="L27" s="38"/>
      <c r="M27" s="67">
        <f>M26*H27</f>
        <v>0</v>
      </c>
      <c r="N27" s="38"/>
      <c r="O27" s="38">
        <f>M27</f>
        <v>0</v>
      </c>
    </row>
    <row r="28" spans="1:16">
      <c r="A28" s="32"/>
      <c r="B28" s="457" t="s">
        <v>37</v>
      </c>
      <c r="C28" s="457"/>
      <c r="D28" s="457"/>
      <c r="E28" s="457"/>
      <c r="F28" s="457"/>
      <c r="G28" s="457"/>
      <c r="H28" s="34"/>
      <c r="I28" s="35"/>
      <c r="J28" s="35"/>
      <c r="K28" s="40"/>
      <c r="L28" s="40">
        <f>SUM(L26:L27)</f>
        <v>0</v>
      </c>
      <c r="M28" s="40">
        <f>SUM(M26:M27)</f>
        <v>0</v>
      </c>
      <c r="N28" s="40">
        <f>SUM(N26:N27)</f>
        <v>0</v>
      </c>
      <c r="O28" s="40">
        <f>SUM(O26:O27)</f>
        <v>0</v>
      </c>
    </row>
    <row r="29" spans="1:16">
      <c r="A29" s="102"/>
      <c r="B29" s="103"/>
      <c r="C29" s="102"/>
      <c r="D29" s="104"/>
      <c r="E29" s="105"/>
      <c r="F29" s="105"/>
      <c r="G29" s="106"/>
      <c r="H29" s="105"/>
      <c r="I29" s="105"/>
      <c r="J29" s="105"/>
      <c r="K29" s="105"/>
      <c r="L29" s="105"/>
      <c r="M29" s="105"/>
      <c r="N29" s="105"/>
      <c r="O29" s="107"/>
    </row>
    <row r="30" spans="1:16">
      <c r="M30" s="109"/>
      <c r="N30" s="110"/>
      <c r="O30" s="110"/>
    </row>
    <row r="31" spans="1:16">
      <c r="M31" s="109"/>
      <c r="N31" s="110"/>
      <c r="O31" s="110"/>
    </row>
    <row r="32" spans="1:16">
      <c r="M32" s="109"/>
      <c r="N32" s="110"/>
      <c r="O32" s="110"/>
    </row>
    <row r="33" spans="13:15">
      <c r="M33" s="109"/>
      <c r="N33" s="110"/>
      <c r="O33" s="110"/>
    </row>
    <row r="34" spans="13:15">
      <c r="M34" s="109"/>
      <c r="N34" s="110"/>
      <c r="O34" s="110"/>
    </row>
    <row r="35" spans="13:15">
      <c r="M35" s="109"/>
    </row>
  </sheetData>
  <mergeCells count="12">
    <mergeCell ref="A7:O7"/>
    <mergeCell ref="A8:O8"/>
    <mergeCell ref="B27:G27"/>
    <mergeCell ref="B28:G28"/>
    <mergeCell ref="A1:O1"/>
    <mergeCell ref="A2:O2"/>
    <mergeCell ref="A4:A5"/>
    <mergeCell ref="B4:B5"/>
    <mergeCell ref="C4:C5"/>
    <mergeCell ref="D4:D5"/>
    <mergeCell ref="E4:J4"/>
    <mergeCell ref="K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U39"/>
  <sheetViews>
    <sheetView workbookViewId="0">
      <selection sqref="A1:O1"/>
    </sheetView>
  </sheetViews>
  <sheetFormatPr defaultRowHeight="12.75"/>
  <cols>
    <col min="1" max="1" width="5" style="1" customWidth="1"/>
    <col min="2" max="2" width="32.7109375" style="1" customWidth="1"/>
    <col min="3" max="3" width="7" style="1" customWidth="1"/>
    <col min="4" max="4" width="7.28515625" style="2" customWidth="1"/>
    <col min="5" max="8" width="6.85546875" style="1" customWidth="1"/>
    <col min="9" max="9" width="8.140625" style="1" customWidth="1"/>
    <col min="10" max="11" width="9" style="1" customWidth="1"/>
    <col min="12" max="15" width="9.85546875" style="1" customWidth="1"/>
    <col min="16" max="16" width="9.140625" style="1"/>
    <col min="17" max="17" width="9.140625" style="78"/>
    <col min="18" max="16384" width="9.140625" style="1"/>
  </cols>
  <sheetData>
    <row r="1" spans="1:17" s="3" customFormat="1" ht="15.75">
      <c r="A1" s="474" t="s">
        <v>94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Q1" s="79"/>
    </row>
    <row r="2" spans="1:17" s="80" customFormat="1" ht="15.75">
      <c r="A2" s="459" t="s">
        <v>121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Q2" s="81"/>
    </row>
    <row r="3" spans="1:17" s="80" customFormat="1" ht="15">
      <c r="A3" s="84"/>
      <c r="B3" s="85"/>
      <c r="D3" s="82"/>
      <c r="E3" s="88"/>
      <c r="F3" s="88"/>
      <c r="G3" s="88"/>
      <c r="H3" s="88"/>
      <c r="I3" s="88"/>
      <c r="J3" s="88"/>
      <c r="K3" s="83"/>
      <c r="L3" s="86"/>
      <c r="M3" s="86"/>
      <c r="O3" s="87"/>
      <c r="Q3" s="81"/>
    </row>
    <row r="4" spans="1:17" s="12" customFormat="1" ht="11.25">
      <c r="A4" s="460" t="s">
        <v>0</v>
      </c>
      <c r="B4" s="462" t="s">
        <v>5</v>
      </c>
      <c r="C4" s="460" t="s">
        <v>6</v>
      </c>
      <c r="D4" s="465" t="s">
        <v>7</v>
      </c>
      <c r="E4" s="467" t="s">
        <v>8</v>
      </c>
      <c r="F4" s="467"/>
      <c r="G4" s="467"/>
      <c r="H4" s="467"/>
      <c r="I4" s="467"/>
      <c r="J4" s="467"/>
      <c r="K4" s="468" t="s">
        <v>9</v>
      </c>
      <c r="L4" s="469"/>
      <c r="M4" s="469"/>
      <c r="N4" s="469"/>
      <c r="O4" s="470"/>
      <c r="Q4" s="89"/>
    </row>
    <row r="5" spans="1:17" s="12" customFormat="1" ht="33.75">
      <c r="A5" s="461"/>
      <c r="B5" s="463"/>
      <c r="C5" s="464"/>
      <c r="D5" s="466"/>
      <c r="E5" s="13" t="s">
        <v>10</v>
      </c>
      <c r="F5" s="14" t="s">
        <v>11</v>
      </c>
      <c r="G5" s="15" t="s">
        <v>12</v>
      </c>
      <c r="H5" s="16" t="s">
        <v>13</v>
      </c>
      <c r="I5" s="16" t="s">
        <v>14</v>
      </c>
      <c r="J5" s="15" t="s">
        <v>15</v>
      </c>
      <c r="K5" s="17" t="s">
        <v>16</v>
      </c>
      <c r="L5" s="18" t="s">
        <v>12</v>
      </c>
      <c r="M5" s="74" t="s">
        <v>13</v>
      </c>
      <c r="N5" s="74" t="s">
        <v>14</v>
      </c>
      <c r="O5" s="17" t="s">
        <v>17</v>
      </c>
      <c r="Q5" s="89"/>
    </row>
    <row r="6" spans="1:17" s="12" customFormat="1" ht="11.25">
      <c r="A6" s="21">
        <v>1</v>
      </c>
      <c r="B6" s="21">
        <v>2</v>
      </c>
      <c r="C6" s="21">
        <f>B6+1</f>
        <v>3</v>
      </c>
      <c r="D6" s="21">
        <f>C6+1</f>
        <v>4</v>
      </c>
      <c r="E6" s="21">
        <f t="shared" ref="E6:O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  <c r="Q6" s="89"/>
    </row>
    <row r="7" spans="1:17" s="48" customFormat="1" ht="15.75">
      <c r="A7" s="482" t="s">
        <v>94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4"/>
      <c r="Q7" s="79"/>
    </row>
    <row r="8" spans="1:17" s="48" customFormat="1">
      <c r="A8" s="114">
        <v>1</v>
      </c>
      <c r="B8" s="115" t="s">
        <v>122</v>
      </c>
      <c r="C8" s="112" t="s">
        <v>20</v>
      </c>
      <c r="D8" s="66">
        <v>320</v>
      </c>
      <c r="E8" s="93"/>
      <c r="F8" s="93"/>
      <c r="G8" s="75"/>
      <c r="H8" s="76"/>
      <c r="I8" s="77"/>
      <c r="J8" s="75">
        <f t="shared" ref="J8" si="1">G8+H8+I8</f>
        <v>0</v>
      </c>
      <c r="K8" s="75">
        <f t="shared" ref="K8:K27" si="2">ROUND(D8*E8,1)</f>
        <v>0</v>
      </c>
      <c r="L8" s="75">
        <f t="shared" ref="L8" si="3">ROUND($D8*G8,2)</f>
        <v>0</v>
      </c>
      <c r="M8" s="75">
        <f t="shared" ref="M8:M27" si="4">ROUND(D8*H8,2)</f>
        <v>0</v>
      </c>
      <c r="N8" s="75">
        <f t="shared" ref="N8:N28" si="5">ROUND(D8*I8,2)</f>
        <v>0</v>
      </c>
      <c r="O8" s="75">
        <f t="shared" ref="O8" si="6">L8+M8+N8</f>
        <v>0</v>
      </c>
      <c r="Q8" s="79"/>
    </row>
    <row r="9" spans="1:17" s="94" customFormat="1">
      <c r="A9" s="114">
        <f>A8+1</f>
        <v>2</v>
      </c>
      <c r="B9" s="116" t="s">
        <v>123</v>
      </c>
      <c r="C9" s="117" t="s">
        <v>20</v>
      </c>
      <c r="D9" s="118">
        <v>560</v>
      </c>
      <c r="E9" s="93"/>
      <c r="F9" s="93"/>
      <c r="G9" s="75"/>
      <c r="H9" s="76"/>
      <c r="I9" s="77"/>
      <c r="J9" s="75">
        <f>G9+H9+I9</f>
        <v>0</v>
      </c>
      <c r="K9" s="75">
        <f t="shared" si="2"/>
        <v>0</v>
      </c>
      <c r="L9" s="75">
        <f>ROUND($D9*G9,2)</f>
        <v>0</v>
      </c>
      <c r="M9" s="75">
        <f t="shared" si="4"/>
        <v>0</v>
      </c>
      <c r="N9" s="75">
        <f t="shared" si="5"/>
        <v>0</v>
      </c>
      <c r="O9" s="75">
        <f>L9+M9+N9</f>
        <v>0</v>
      </c>
      <c r="Q9" s="95"/>
    </row>
    <row r="10" spans="1:17" s="98" customFormat="1">
      <c r="A10" s="114">
        <f t="shared" ref="A10:A27" si="7">A9+1</f>
        <v>3</v>
      </c>
      <c r="B10" s="119" t="s">
        <v>124</v>
      </c>
      <c r="C10" s="117" t="s">
        <v>20</v>
      </c>
      <c r="D10" s="118">
        <v>480</v>
      </c>
      <c r="E10" s="93"/>
      <c r="F10" s="93"/>
      <c r="G10" s="75"/>
      <c r="H10" s="120"/>
      <c r="I10" s="77"/>
      <c r="J10" s="75">
        <f>G10+H10+I10</f>
        <v>0</v>
      </c>
      <c r="K10" s="75">
        <f t="shared" si="2"/>
        <v>0</v>
      </c>
      <c r="L10" s="75">
        <f>ROUND($D10*G10,2)</f>
        <v>0</v>
      </c>
      <c r="M10" s="75">
        <f t="shared" si="4"/>
        <v>0</v>
      </c>
      <c r="N10" s="75">
        <f t="shared" si="5"/>
        <v>0</v>
      </c>
      <c r="O10" s="75">
        <f>L10+M10+N10</f>
        <v>0</v>
      </c>
      <c r="Q10" s="99"/>
    </row>
    <row r="11" spans="1:17" s="98" customFormat="1" ht="12.75" customHeight="1">
      <c r="A11" s="114">
        <f t="shared" si="7"/>
        <v>4</v>
      </c>
      <c r="B11" s="119" t="s">
        <v>125</v>
      </c>
      <c r="C11" s="117" t="s">
        <v>48</v>
      </c>
      <c r="D11" s="111">
        <v>7</v>
      </c>
      <c r="E11" s="93"/>
      <c r="F11" s="93"/>
      <c r="G11" s="75"/>
      <c r="H11" s="76"/>
      <c r="I11" s="77"/>
      <c r="J11" s="75">
        <f>G11+H11+I11</f>
        <v>0</v>
      </c>
      <c r="K11" s="75">
        <f t="shared" si="2"/>
        <v>0</v>
      </c>
      <c r="L11" s="75">
        <f>ROUND($D11*G11,2)</f>
        <v>0</v>
      </c>
      <c r="M11" s="75">
        <f t="shared" si="4"/>
        <v>0</v>
      </c>
      <c r="N11" s="75">
        <f t="shared" si="5"/>
        <v>0</v>
      </c>
      <c r="O11" s="75">
        <f>L11+M11+N11</f>
        <v>0</v>
      </c>
      <c r="Q11" s="99"/>
    </row>
    <row r="12" spans="1:17" s="98" customFormat="1">
      <c r="A12" s="114">
        <f t="shared" si="7"/>
        <v>5</v>
      </c>
      <c r="B12" s="121" t="s">
        <v>126</v>
      </c>
      <c r="C12" s="122" t="s">
        <v>20</v>
      </c>
      <c r="D12" s="123">
        <v>100</v>
      </c>
      <c r="E12" s="93"/>
      <c r="F12" s="93"/>
      <c r="G12" s="75"/>
      <c r="H12" s="120"/>
      <c r="I12" s="77"/>
      <c r="J12" s="75">
        <f t="shared" ref="J12:J19" si="8">G12+H12+I12</f>
        <v>0</v>
      </c>
      <c r="K12" s="75">
        <f t="shared" si="2"/>
        <v>0</v>
      </c>
      <c r="L12" s="75">
        <f t="shared" ref="L12:L19" si="9">ROUND($D12*G12,2)</f>
        <v>0</v>
      </c>
      <c r="M12" s="75">
        <f t="shared" si="4"/>
        <v>0</v>
      </c>
      <c r="N12" s="75">
        <f t="shared" si="5"/>
        <v>0</v>
      </c>
      <c r="O12" s="75">
        <f t="shared" ref="O12:O19" si="10">L12+M12+N12</f>
        <v>0</v>
      </c>
      <c r="Q12" s="99"/>
    </row>
    <row r="13" spans="1:17" s="98" customFormat="1">
      <c r="A13" s="114">
        <f t="shared" si="7"/>
        <v>6</v>
      </c>
      <c r="B13" s="121" t="s">
        <v>127</v>
      </c>
      <c r="C13" s="122" t="s">
        <v>20</v>
      </c>
      <c r="D13" s="123">
        <v>580</v>
      </c>
      <c r="E13" s="93"/>
      <c r="F13" s="93"/>
      <c r="G13" s="75"/>
      <c r="H13" s="120"/>
      <c r="I13" s="77"/>
      <c r="J13" s="75">
        <f t="shared" si="8"/>
        <v>0</v>
      </c>
      <c r="K13" s="75">
        <f t="shared" si="2"/>
        <v>0</v>
      </c>
      <c r="L13" s="75">
        <f t="shared" si="9"/>
        <v>0</v>
      </c>
      <c r="M13" s="75">
        <f t="shared" si="4"/>
        <v>0</v>
      </c>
      <c r="N13" s="75">
        <f t="shared" si="5"/>
        <v>0</v>
      </c>
      <c r="O13" s="75">
        <f t="shared" si="10"/>
        <v>0</v>
      </c>
      <c r="Q13" s="99"/>
    </row>
    <row r="14" spans="1:17" s="98" customFormat="1" ht="12.75" customHeight="1">
      <c r="A14" s="114">
        <f t="shared" si="7"/>
        <v>7</v>
      </c>
      <c r="B14" s="119" t="s">
        <v>128</v>
      </c>
      <c r="C14" s="117" t="s">
        <v>20</v>
      </c>
      <c r="D14" s="124">
        <v>50</v>
      </c>
      <c r="E14" s="93"/>
      <c r="F14" s="93"/>
      <c r="G14" s="75"/>
      <c r="H14" s="76"/>
      <c r="I14" s="77"/>
      <c r="J14" s="75">
        <f t="shared" si="8"/>
        <v>0</v>
      </c>
      <c r="K14" s="75">
        <f t="shared" si="2"/>
        <v>0</v>
      </c>
      <c r="L14" s="75">
        <f t="shared" si="9"/>
        <v>0</v>
      </c>
      <c r="M14" s="75">
        <f t="shared" si="4"/>
        <v>0</v>
      </c>
      <c r="N14" s="75">
        <f t="shared" si="5"/>
        <v>0</v>
      </c>
      <c r="O14" s="75">
        <f t="shared" si="10"/>
        <v>0</v>
      </c>
      <c r="Q14" s="99"/>
    </row>
    <row r="15" spans="1:17" s="94" customFormat="1">
      <c r="A15" s="114">
        <f t="shared" si="7"/>
        <v>8</v>
      </c>
      <c r="B15" s="125" t="s">
        <v>129</v>
      </c>
      <c r="C15" s="113" t="s">
        <v>20</v>
      </c>
      <c r="D15" s="111">
        <v>270</v>
      </c>
      <c r="E15" s="93"/>
      <c r="F15" s="93"/>
      <c r="G15" s="75"/>
      <c r="H15" s="76"/>
      <c r="I15" s="77"/>
      <c r="J15" s="75">
        <f t="shared" si="8"/>
        <v>0</v>
      </c>
      <c r="K15" s="75">
        <f t="shared" si="2"/>
        <v>0</v>
      </c>
      <c r="L15" s="75">
        <f t="shared" si="9"/>
        <v>0</v>
      </c>
      <c r="M15" s="75">
        <f t="shared" si="4"/>
        <v>0</v>
      </c>
      <c r="N15" s="75">
        <f t="shared" si="5"/>
        <v>0</v>
      </c>
      <c r="O15" s="75">
        <f t="shared" si="10"/>
        <v>0</v>
      </c>
      <c r="Q15" s="95"/>
    </row>
    <row r="16" spans="1:17" s="98" customFormat="1">
      <c r="A16" s="114">
        <f t="shared" si="7"/>
        <v>9</v>
      </c>
      <c r="B16" s="119" t="s">
        <v>130</v>
      </c>
      <c r="C16" s="117" t="s">
        <v>20</v>
      </c>
      <c r="D16" s="111">
        <v>530</v>
      </c>
      <c r="E16" s="93"/>
      <c r="F16" s="93"/>
      <c r="G16" s="75"/>
      <c r="H16" s="76"/>
      <c r="I16" s="77"/>
      <c r="J16" s="75">
        <f t="shared" si="8"/>
        <v>0</v>
      </c>
      <c r="K16" s="75">
        <f t="shared" si="2"/>
        <v>0</v>
      </c>
      <c r="L16" s="75">
        <f t="shared" si="9"/>
        <v>0</v>
      </c>
      <c r="M16" s="75">
        <f t="shared" si="4"/>
        <v>0</v>
      </c>
      <c r="N16" s="75">
        <f t="shared" si="5"/>
        <v>0</v>
      </c>
      <c r="O16" s="75">
        <f t="shared" si="10"/>
        <v>0</v>
      </c>
      <c r="P16" s="94"/>
      <c r="Q16" s="99"/>
    </row>
    <row r="17" spans="1:21" s="98" customFormat="1">
      <c r="A17" s="114">
        <f t="shared" si="7"/>
        <v>10</v>
      </c>
      <c r="B17" s="119" t="s">
        <v>131</v>
      </c>
      <c r="C17" s="90" t="s">
        <v>20</v>
      </c>
      <c r="D17" s="111">
        <v>98</v>
      </c>
      <c r="E17" s="93"/>
      <c r="F17" s="93"/>
      <c r="G17" s="75"/>
      <c r="H17" s="76"/>
      <c r="I17" s="77"/>
      <c r="J17" s="75">
        <f t="shared" si="8"/>
        <v>0</v>
      </c>
      <c r="K17" s="75">
        <f t="shared" si="2"/>
        <v>0</v>
      </c>
      <c r="L17" s="75">
        <f t="shared" si="9"/>
        <v>0</v>
      </c>
      <c r="M17" s="75">
        <f t="shared" si="4"/>
        <v>0</v>
      </c>
      <c r="N17" s="75">
        <f t="shared" si="5"/>
        <v>0</v>
      </c>
      <c r="O17" s="75">
        <f t="shared" si="10"/>
        <v>0</v>
      </c>
      <c r="P17" s="94"/>
      <c r="Q17" s="99"/>
    </row>
    <row r="18" spans="1:21" s="48" customFormat="1">
      <c r="A18" s="114">
        <f t="shared" si="7"/>
        <v>11</v>
      </c>
      <c r="B18" s="115" t="s">
        <v>132</v>
      </c>
      <c r="C18" s="112" t="s">
        <v>48</v>
      </c>
      <c r="D18" s="66">
        <v>1000</v>
      </c>
      <c r="E18" s="93"/>
      <c r="F18" s="93"/>
      <c r="G18" s="75"/>
      <c r="H18" s="76"/>
      <c r="I18" s="77"/>
      <c r="J18" s="75">
        <f t="shared" si="8"/>
        <v>0</v>
      </c>
      <c r="K18" s="75">
        <f t="shared" si="2"/>
        <v>0</v>
      </c>
      <c r="L18" s="75">
        <f t="shared" si="9"/>
        <v>0</v>
      </c>
      <c r="M18" s="75">
        <f t="shared" si="4"/>
        <v>0</v>
      </c>
      <c r="N18" s="75">
        <f t="shared" si="5"/>
        <v>0</v>
      </c>
      <c r="O18" s="75">
        <f t="shared" si="10"/>
        <v>0</v>
      </c>
      <c r="Q18" s="99"/>
      <c r="R18" s="98"/>
      <c r="S18" s="98"/>
      <c r="T18" s="98"/>
      <c r="U18" s="98"/>
    </row>
    <row r="19" spans="1:21" s="48" customFormat="1">
      <c r="A19" s="114">
        <f t="shared" si="7"/>
        <v>12</v>
      </c>
      <c r="B19" s="115" t="s">
        <v>133</v>
      </c>
      <c r="C19" s="112" t="s">
        <v>20</v>
      </c>
      <c r="D19" s="66">
        <v>194</v>
      </c>
      <c r="E19" s="93"/>
      <c r="F19" s="93"/>
      <c r="G19" s="75"/>
      <c r="H19" s="76"/>
      <c r="I19" s="77"/>
      <c r="J19" s="75">
        <f t="shared" si="8"/>
        <v>0</v>
      </c>
      <c r="K19" s="75">
        <f t="shared" si="2"/>
        <v>0</v>
      </c>
      <c r="L19" s="75">
        <f t="shared" si="9"/>
        <v>0</v>
      </c>
      <c r="M19" s="75">
        <f t="shared" si="4"/>
        <v>0</v>
      </c>
      <c r="N19" s="75">
        <f t="shared" si="5"/>
        <v>0</v>
      </c>
      <c r="O19" s="75">
        <f t="shared" si="10"/>
        <v>0</v>
      </c>
      <c r="Q19" s="79"/>
    </row>
    <row r="20" spans="1:21" s="94" customFormat="1">
      <c r="A20" s="114">
        <f t="shared" si="7"/>
        <v>13</v>
      </c>
      <c r="B20" s="116" t="s">
        <v>134</v>
      </c>
      <c r="C20" s="117" t="s">
        <v>20</v>
      </c>
      <c r="D20" s="118">
        <v>1120</v>
      </c>
      <c r="E20" s="93"/>
      <c r="F20" s="93"/>
      <c r="G20" s="75"/>
      <c r="H20" s="76"/>
      <c r="I20" s="77"/>
      <c r="J20" s="75">
        <f>G20+H20+I20</f>
        <v>0</v>
      </c>
      <c r="K20" s="75">
        <f t="shared" si="2"/>
        <v>0</v>
      </c>
      <c r="L20" s="75">
        <f>ROUND($D20*G20,2)</f>
        <v>0</v>
      </c>
      <c r="M20" s="75">
        <f t="shared" si="4"/>
        <v>0</v>
      </c>
      <c r="N20" s="75">
        <f t="shared" si="5"/>
        <v>0</v>
      </c>
      <c r="O20" s="75">
        <f>L20+M20+N20</f>
        <v>0</v>
      </c>
      <c r="Q20" s="95"/>
    </row>
    <row r="21" spans="1:21" s="98" customFormat="1">
      <c r="A21" s="114">
        <f t="shared" si="7"/>
        <v>14</v>
      </c>
      <c r="B21" s="119" t="s">
        <v>127</v>
      </c>
      <c r="C21" s="117" t="s">
        <v>20</v>
      </c>
      <c r="D21" s="118">
        <v>910</v>
      </c>
      <c r="E21" s="93"/>
      <c r="F21" s="93"/>
      <c r="G21" s="75"/>
      <c r="H21" s="120"/>
      <c r="I21" s="77"/>
      <c r="J21" s="75">
        <f>G21+H21+I21</f>
        <v>0</v>
      </c>
      <c r="K21" s="75">
        <f t="shared" si="2"/>
        <v>0</v>
      </c>
      <c r="L21" s="75">
        <f>ROUND($D21*G21,2)</f>
        <v>0</v>
      </c>
      <c r="M21" s="75">
        <f t="shared" si="4"/>
        <v>0</v>
      </c>
      <c r="N21" s="75">
        <f t="shared" si="5"/>
        <v>0</v>
      </c>
      <c r="O21" s="75">
        <f>L21+M21+N21</f>
        <v>0</v>
      </c>
      <c r="Q21" s="99"/>
    </row>
    <row r="22" spans="1:21" s="98" customFormat="1">
      <c r="A22" s="114">
        <f t="shared" si="7"/>
        <v>15</v>
      </c>
      <c r="B22" s="119" t="s">
        <v>122</v>
      </c>
      <c r="C22" s="117" t="s">
        <v>20</v>
      </c>
      <c r="D22" s="111">
        <v>964</v>
      </c>
      <c r="E22" s="93"/>
      <c r="F22" s="93"/>
      <c r="G22" s="75"/>
      <c r="H22" s="120"/>
      <c r="I22" s="77"/>
      <c r="J22" s="75">
        <f>G22+H22+I22</f>
        <v>0</v>
      </c>
      <c r="K22" s="75">
        <f t="shared" si="2"/>
        <v>0</v>
      </c>
      <c r="L22" s="75">
        <f>ROUND($D22*G22,2)</f>
        <v>0</v>
      </c>
      <c r="M22" s="75">
        <f t="shared" si="4"/>
        <v>0</v>
      </c>
      <c r="N22" s="75">
        <f t="shared" si="5"/>
        <v>0</v>
      </c>
      <c r="O22" s="75">
        <f>L22+M22+N22</f>
        <v>0</v>
      </c>
      <c r="Q22" s="99"/>
    </row>
    <row r="23" spans="1:21" s="98" customFormat="1">
      <c r="A23" s="114">
        <f t="shared" si="7"/>
        <v>16</v>
      </c>
      <c r="B23" s="121" t="s">
        <v>135</v>
      </c>
      <c r="C23" s="122" t="s">
        <v>48</v>
      </c>
      <c r="D23" s="123">
        <v>24</v>
      </c>
      <c r="E23" s="126"/>
      <c r="F23" s="126"/>
      <c r="G23" s="127"/>
      <c r="H23" s="126"/>
      <c r="I23" s="126"/>
      <c r="J23" s="75">
        <f t="shared" ref="J23:J27" si="11">G23+H23+I23</f>
        <v>0</v>
      </c>
      <c r="K23" s="75">
        <f t="shared" si="2"/>
        <v>0</v>
      </c>
      <c r="L23" s="75">
        <f t="shared" ref="L23:L27" si="12">ROUND($D23*G23,2)</f>
        <v>0</v>
      </c>
      <c r="M23" s="75">
        <f t="shared" si="4"/>
        <v>0</v>
      </c>
      <c r="N23" s="75">
        <f t="shared" si="5"/>
        <v>0</v>
      </c>
      <c r="O23" s="75">
        <f t="shared" ref="O23:O28" si="13">L23+M23+N23</f>
        <v>0</v>
      </c>
      <c r="Q23" s="99"/>
    </row>
    <row r="24" spans="1:21" s="98" customFormat="1">
      <c r="A24" s="114">
        <f t="shared" si="7"/>
        <v>17</v>
      </c>
      <c r="B24" s="121" t="s">
        <v>136</v>
      </c>
      <c r="C24" s="122" t="s">
        <v>20</v>
      </c>
      <c r="D24" s="123">
        <v>24</v>
      </c>
      <c r="E24" s="126"/>
      <c r="F24" s="126"/>
      <c r="G24" s="127"/>
      <c r="H24" s="126"/>
      <c r="I24" s="126"/>
      <c r="J24" s="75">
        <f t="shared" si="11"/>
        <v>0</v>
      </c>
      <c r="K24" s="75">
        <f t="shared" si="2"/>
        <v>0</v>
      </c>
      <c r="L24" s="75">
        <f t="shared" si="12"/>
        <v>0</v>
      </c>
      <c r="M24" s="75">
        <f t="shared" si="4"/>
        <v>0</v>
      </c>
      <c r="N24" s="75">
        <f t="shared" si="5"/>
        <v>0</v>
      </c>
      <c r="O24" s="75">
        <f t="shared" si="13"/>
        <v>0</v>
      </c>
      <c r="Q24" s="99"/>
    </row>
    <row r="25" spans="1:21" s="98" customFormat="1">
      <c r="A25" s="114">
        <f t="shared" si="7"/>
        <v>18</v>
      </c>
      <c r="B25" s="121" t="s">
        <v>137</v>
      </c>
      <c r="C25" s="122" t="s">
        <v>48</v>
      </c>
      <c r="D25" s="123">
        <v>10</v>
      </c>
      <c r="E25" s="93"/>
      <c r="F25" s="93"/>
      <c r="G25" s="75"/>
      <c r="H25" s="127"/>
      <c r="I25" s="127"/>
      <c r="J25" s="75">
        <f t="shared" si="11"/>
        <v>0</v>
      </c>
      <c r="K25" s="75">
        <f t="shared" si="2"/>
        <v>0</v>
      </c>
      <c r="L25" s="75">
        <f t="shared" si="12"/>
        <v>0</v>
      </c>
      <c r="M25" s="75">
        <f t="shared" si="4"/>
        <v>0</v>
      </c>
      <c r="N25" s="75">
        <f t="shared" si="5"/>
        <v>0</v>
      </c>
      <c r="O25" s="75">
        <f t="shared" si="13"/>
        <v>0</v>
      </c>
      <c r="Q25" s="99"/>
    </row>
    <row r="26" spans="1:21" s="98" customFormat="1">
      <c r="A26" s="114">
        <f t="shared" si="7"/>
        <v>19</v>
      </c>
      <c r="B26" s="121" t="s">
        <v>138</v>
      </c>
      <c r="C26" s="122" t="s">
        <v>48</v>
      </c>
      <c r="D26" s="123">
        <v>5</v>
      </c>
      <c r="E26" s="126"/>
      <c r="F26" s="126"/>
      <c r="G26" s="127"/>
      <c r="H26" s="126"/>
      <c r="I26" s="126"/>
      <c r="J26" s="75">
        <f t="shared" si="11"/>
        <v>0</v>
      </c>
      <c r="K26" s="75">
        <f t="shared" si="2"/>
        <v>0</v>
      </c>
      <c r="L26" s="75">
        <f t="shared" si="12"/>
        <v>0</v>
      </c>
      <c r="M26" s="75">
        <f t="shared" si="4"/>
        <v>0</v>
      </c>
      <c r="N26" s="75">
        <f t="shared" si="5"/>
        <v>0</v>
      </c>
      <c r="O26" s="75">
        <f t="shared" si="13"/>
        <v>0</v>
      </c>
      <c r="Q26" s="99"/>
    </row>
    <row r="27" spans="1:21" s="63" customFormat="1">
      <c r="A27" s="114">
        <f t="shared" si="7"/>
        <v>20</v>
      </c>
      <c r="B27" s="128" t="s">
        <v>139</v>
      </c>
      <c r="C27" s="129" t="s">
        <v>26</v>
      </c>
      <c r="D27" s="129">
        <v>1</v>
      </c>
      <c r="E27" s="93"/>
      <c r="F27" s="93"/>
      <c r="G27" s="75"/>
      <c r="H27" s="76"/>
      <c r="I27" s="77"/>
      <c r="J27" s="179">
        <f t="shared" si="11"/>
        <v>0</v>
      </c>
      <c r="K27" s="75">
        <f t="shared" si="2"/>
        <v>0</v>
      </c>
      <c r="L27" s="75">
        <f t="shared" si="12"/>
        <v>0</v>
      </c>
      <c r="M27" s="75">
        <f t="shared" si="4"/>
        <v>0</v>
      </c>
      <c r="N27" s="75">
        <f t="shared" si="5"/>
        <v>0</v>
      </c>
      <c r="O27" s="75">
        <f t="shared" si="13"/>
        <v>0</v>
      </c>
      <c r="P27" s="94"/>
      <c r="Q27" s="95"/>
      <c r="R27" s="130"/>
    </row>
    <row r="28" spans="1:21">
      <c r="A28" s="90"/>
      <c r="B28" s="100"/>
      <c r="C28" s="90"/>
      <c r="D28" s="101"/>
      <c r="E28" s="93"/>
      <c r="F28" s="93"/>
      <c r="G28" s="75"/>
      <c r="H28" s="76"/>
      <c r="I28" s="77"/>
      <c r="J28" s="75"/>
      <c r="K28" s="75"/>
      <c r="L28" s="75"/>
      <c r="M28" s="75"/>
      <c r="N28" s="75">
        <f t="shared" si="5"/>
        <v>0</v>
      </c>
      <c r="O28" s="75">
        <f t="shared" si="13"/>
        <v>0</v>
      </c>
    </row>
    <row r="29" spans="1:21">
      <c r="A29" s="32"/>
      <c r="B29" s="33" t="s">
        <v>35</v>
      </c>
      <c r="C29" s="34"/>
      <c r="D29" s="34"/>
      <c r="E29" s="34"/>
      <c r="F29" s="34"/>
      <c r="G29" s="34"/>
      <c r="H29" s="34"/>
      <c r="I29" s="35"/>
      <c r="J29" s="35"/>
      <c r="K29" s="36">
        <f>SUM(K7:K28)</f>
        <v>0</v>
      </c>
      <c r="L29" s="36">
        <f>SUM(L7:L28)</f>
        <v>0</v>
      </c>
      <c r="M29" s="36">
        <f>SUM(M7:M28)</f>
        <v>0</v>
      </c>
      <c r="N29" s="36">
        <f>SUM(N7:N28)</f>
        <v>0</v>
      </c>
      <c r="O29" s="36">
        <f>SUM(O7:O28)</f>
        <v>0</v>
      </c>
    </row>
    <row r="30" spans="1:21">
      <c r="A30" s="32"/>
      <c r="B30" s="457" t="s">
        <v>36</v>
      </c>
      <c r="C30" s="457"/>
      <c r="D30" s="457"/>
      <c r="E30" s="457"/>
      <c r="F30" s="457"/>
      <c r="G30" s="457"/>
      <c r="H30" s="37"/>
      <c r="I30" s="35"/>
      <c r="J30" s="35"/>
      <c r="K30" s="38"/>
      <c r="L30" s="38"/>
      <c r="M30" s="67">
        <f>M29*H30</f>
        <v>0</v>
      </c>
      <c r="N30" s="38"/>
      <c r="O30" s="38">
        <f>M30</f>
        <v>0</v>
      </c>
    </row>
    <row r="31" spans="1:21">
      <c r="A31" s="32"/>
      <c r="B31" s="457" t="s">
        <v>37</v>
      </c>
      <c r="C31" s="457"/>
      <c r="D31" s="457"/>
      <c r="E31" s="457"/>
      <c r="F31" s="457"/>
      <c r="G31" s="457"/>
      <c r="H31" s="34"/>
      <c r="I31" s="35"/>
      <c r="J31" s="35"/>
      <c r="K31" s="40"/>
      <c r="L31" s="40">
        <f>SUM(L29:L30)</f>
        <v>0</v>
      </c>
      <c r="M31" s="40">
        <f>SUM(M29:M30)</f>
        <v>0</v>
      </c>
      <c r="N31" s="40">
        <f>SUM(N29:N30)</f>
        <v>0</v>
      </c>
      <c r="O31" s="40">
        <f>SUM(O29:O30)</f>
        <v>0</v>
      </c>
    </row>
    <row r="32" spans="1:21">
      <c r="A32" s="102"/>
      <c r="B32" s="103"/>
      <c r="C32" s="102"/>
      <c r="D32" s="104"/>
      <c r="E32" s="105"/>
      <c r="F32" s="105"/>
      <c r="G32" s="106"/>
      <c r="H32" s="105"/>
      <c r="I32" s="105"/>
      <c r="J32" s="105"/>
      <c r="K32" s="105"/>
      <c r="L32" s="105"/>
      <c r="M32" s="105"/>
      <c r="N32" s="105"/>
      <c r="O32" s="107"/>
    </row>
    <row r="33" spans="13:15">
      <c r="M33" s="109"/>
      <c r="N33" s="110"/>
      <c r="O33" s="110"/>
    </row>
    <row r="34" spans="13:15">
      <c r="M34" s="109"/>
      <c r="N34" s="110"/>
      <c r="O34" s="110"/>
    </row>
    <row r="35" spans="13:15">
      <c r="M35" s="109"/>
      <c r="N35" s="110"/>
      <c r="O35" s="110"/>
    </row>
    <row r="36" spans="13:15">
      <c r="M36" s="109"/>
      <c r="N36" s="110"/>
      <c r="O36" s="110"/>
    </row>
    <row r="37" spans="13:15">
      <c r="M37" s="109"/>
      <c r="N37" s="110"/>
      <c r="O37" s="110"/>
    </row>
    <row r="38" spans="13:15">
      <c r="M38" s="109"/>
      <c r="N38" s="110"/>
      <c r="O38" s="110"/>
    </row>
    <row r="39" spans="13:15">
      <c r="M39" s="109"/>
    </row>
  </sheetData>
  <mergeCells count="11">
    <mergeCell ref="A7:O7"/>
    <mergeCell ref="B30:G30"/>
    <mergeCell ref="B31:G31"/>
    <mergeCell ref="A1:O1"/>
    <mergeCell ref="A2:O2"/>
    <mergeCell ref="A4:A5"/>
    <mergeCell ref="B4:B5"/>
    <mergeCell ref="C4:C5"/>
    <mergeCell ref="D4:D5"/>
    <mergeCell ref="E4:J4"/>
    <mergeCell ref="K4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26"/>
  <sheetViews>
    <sheetView workbookViewId="0">
      <selection sqref="A1:O1"/>
    </sheetView>
  </sheetViews>
  <sheetFormatPr defaultRowHeight="12.75"/>
  <cols>
    <col min="1" max="1" width="5" style="1" customWidth="1"/>
    <col min="2" max="2" width="32.7109375" style="1" customWidth="1"/>
    <col min="3" max="3" width="7" style="1" customWidth="1"/>
    <col min="4" max="4" width="7.28515625" style="2" customWidth="1"/>
    <col min="5" max="8" width="6.85546875" style="1" customWidth="1"/>
    <col min="9" max="9" width="8.140625" style="1" customWidth="1"/>
    <col min="10" max="11" width="9" style="1" customWidth="1"/>
    <col min="12" max="15" width="9.85546875" style="1" customWidth="1"/>
    <col min="16" max="16" width="9.140625" style="1"/>
    <col min="17" max="17" width="9.140625" style="78"/>
    <col min="18" max="16384" width="9.140625" style="1"/>
  </cols>
  <sheetData>
    <row r="1" spans="1:21" s="3" customFormat="1" ht="15.75">
      <c r="A1" s="474" t="s">
        <v>96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Q1" s="79"/>
    </row>
    <row r="2" spans="1:21" s="80" customFormat="1" ht="15.75">
      <c r="A2" s="459" t="s">
        <v>97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Q2" s="81"/>
    </row>
    <row r="3" spans="1:21" s="80" customFormat="1" ht="15">
      <c r="A3" s="84"/>
      <c r="B3" s="85"/>
      <c r="D3" s="82"/>
      <c r="E3" s="88"/>
      <c r="F3" s="88"/>
      <c r="G3" s="88"/>
      <c r="H3" s="88"/>
      <c r="I3" s="88"/>
      <c r="J3" s="88"/>
      <c r="K3" s="83"/>
      <c r="L3" s="86"/>
      <c r="M3" s="86"/>
      <c r="O3" s="87"/>
      <c r="Q3" s="81"/>
    </row>
    <row r="4" spans="1:21" s="12" customFormat="1" ht="11.25">
      <c r="A4" s="460" t="s">
        <v>0</v>
      </c>
      <c r="B4" s="462" t="s">
        <v>5</v>
      </c>
      <c r="C4" s="460" t="s">
        <v>6</v>
      </c>
      <c r="D4" s="465" t="s">
        <v>7</v>
      </c>
      <c r="E4" s="467" t="s">
        <v>8</v>
      </c>
      <c r="F4" s="467"/>
      <c r="G4" s="467"/>
      <c r="H4" s="467"/>
      <c r="I4" s="467"/>
      <c r="J4" s="467"/>
      <c r="K4" s="468" t="s">
        <v>9</v>
      </c>
      <c r="L4" s="469"/>
      <c r="M4" s="469"/>
      <c r="N4" s="469"/>
      <c r="O4" s="470"/>
      <c r="Q4" s="89"/>
    </row>
    <row r="5" spans="1:21" s="12" customFormat="1" ht="37.5" customHeight="1">
      <c r="A5" s="461"/>
      <c r="B5" s="463"/>
      <c r="C5" s="464"/>
      <c r="D5" s="466"/>
      <c r="E5" s="13" t="s">
        <v>10</v>
      </c>
      <c r="F5" s="14" t="s">
        <v>11</v>
      </c>
      <c r="G5" s="15" t="s">
        <v>12</v>
      </c>
      <c r="H5" s="16" t="s">
        <v>13</v>
      </c>
      <c r="I5" s="16" t="s">
        <v>14</v>
      </c>
      <c r="J5" s="15" t="s">
        <v>15</v>
      </c>
      <c r="K5" s="17" t="s">
        <v>16</v>
      </c>
      <c r="L5" s="18" t="s">
        <v>12</v>
      </c>
      <c r="M5" s="74" t="s">
        <v>13</v>
      </c>
      <c r="N5" s="74" t="s">
        <v>14</v>
      </c>
      <c r="O5" s="17" t="s">
        <v>17</v>
      </c>
      <c r="Q5" s="89"/>
    </row>
    <row r="6" spans="1:21" s="12" customFormat="1" ht="11.25">
      <c r="A6" s="21">
        <v>1</v>
      </c>
      <c r="B6" s="21">
        <v>2</v>
      </c>
      <c r="C6" s="21">
        <f>B6+1</f>
        <v>3</v>
      </c>
      <c r="D6" s="21">
        <f>C6+1</f>
        <v>4</v>
      </c>
      <c r="E6" s="21">
        <f t="shared" ref="E6:O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  <c r="Q6" s="89"/>
    </row>
    <row r="7" spans="1:21" s="48" customFormat="1" ht="15.75">
      <c r="A7" s="482" t="s">
        <v>96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4"/>
      <c r="Q7" s="79"/>
    </row>
    <row r="8" spans="1:21" s="94" customFormat="1" ht="38.25">
      <c r="A8" s="90" t="s">
        <v>98</v>
      </c>
      <c r="B8" s="91" t="s">
        <v>99</v>
      </c>
      <c r="C8" s="90" t="s">
        <v>20</v>
      </c>
      <c r="D8" s="92">
        <v>104</v>
      </c>
      <c r="E8" s="93"/>
      <c r="F8" s="93"/>
      <c r="G8" s="75"/>
      <c r="H8" s="76"/>
      <c r="I8" s="77"/>
      <c r="J8" s="75">
        <f t="shared" ref="J8:J11" si="1">G8+H8+I8</f>
        <v>0</v>
      </c>
      <c r="K8" s="75">
        <f t="shared" ref="K8:K11" si="2">ROUND(D8*E8,1)</f>
        <v>0</v>
      </c>
      <c r="L8" s="75">
        <f t="shared" ref="L8:L11" si="3">ROUND($D8*G8,2)</f>
        <v>0</v>
      </c>
      <c r="M8" s="75">
        <f t="shared" ref="M8:M11" si="4">ROUND(D8*H8,2)</f>
        <v>0</v>
      </c>
      <c r="N8" s="75">
        <f t="shared" ref="N8:N12" si="5">ROUND(D8*I8,2)</f>
        <v>0</v>
      </c>
      <c r="O8" s="75">
        <f t="shared" ref="O8:O12" si="6">L8+M8+N8</f>
        <v>0</v>
      </c>
      <c r="Q8" s="95"/>
    </row>
    <row r="9" spans="1:21" s="98" customFormat="1">
      <c r="A9" s="96"/>
      <c r="B9" s="97" t="s">
        <v>100</v>
      </c>
      <c r="C9" s="90" t="s">
        <v>20</v>
      </c>
      <c r="D9" s="92">
        <v>104</v>
      </c>
      <c r="E9" s="93"/>
      <c r="F9" s="93"/>
      <c r="G9" s="75"/>
      <c r="H9" s="76"/>
      <c r="I9" s="77"/>
      <c r="J9" s="75">
        <f t="shared" si="1"/>
        <v>0</v>
      </c>
      <c r="K9" s="75">
        <f t="shared" si="2"/>
        <v>0</v>
      </c>
      <c r="L9" s="75">
        <f t="shared" si="3"/>
        <v>0</v>
      </c>
      <c r="M9" s="75">
        <f t="shared" si="4"/>
        <v>0</v>
      </c>
      <c r="N9" s="75">
        <f t="shared" si="5"/>
        <v>0</v>
      </c>
      <c r="O9" s="75">
        <f t="shared" si="6"/>
        <v>0</v>
      </c>
      <c r="Q9" s="99"/>
      <c r="S9" s="94"/>
      <c r="U9" s="94"/>
    </row>
    <row r="10" spans="1:21" s="98" customFormat="1" ht="25.5">
      <c r="A10" s="96"/>
      <c r="B10" s="97" t="s">
        <v>101</v>
      </c>
      <c r="C10" s="90" t="s">
        <v>20</v>
      </c>
      <c r="D10" s="92">
        <v>104</v>
      </c>
      <c r="E10" s="93"/>
      <c r="F10" s="93"/>
      <c r="G10" s="75"/>
      <c r="H10" s="76"/>
      <c r="I10" s="77"/>
      <c r="J10" s="75">
        <f t="shared" si="1"/>
        <v>0</v>
      </c>
      <c r="K10" s="75">
        <f t="shared" si="2"/>
        <v>0</v>
      </c>
      <c r="L10" s="75">
        <f t="shared" si="3"/>
        <v>0</v>
      </c>
      <c r="M10" s="75">
        <f t="shared" si="4"/>
        <v>0</v>
      </c>
      <c r="N10" s="75">
        <f t="shared" si="5"/>
        <v>0</v>
      </c>
      <c r="O10" s="75">
        <f t="shared" si="6"/>
        <v>0</v>
      </c>
      <c r="Q10" s="99"/>
      <c r="S10" s="94"/>
      <c r="U10" s="94"/>
    </row>
    <row r="11" spans="1:21" s="98" customFormat="1" ht="25.5">
      <c r="A11" s="96"/>
      <c r="B11" s="97" t="s">
        <v>102</v>
      </c>
      <c r="C11" s="90" t="s">
        <v>20</v>
      </c>
      <c r="D11" s="92">
        <v>104</v>
      </c>
      <c r="E11" s="93"/>
      <c r="F11" s="93"/>
      <c r="G11" s="75"/>
      <c r="H11" s="76"/>
      <c r="I11" s="77"/>
      <c r="J11" s="75">
        <f t="shared" si="1"/>
        <v>0</v>
      </c>
      <c r="K11" s="75">
        <f t="shared" si="2"/>
        <v>0</v>
      </c>
      <c r="L11" s="75">
        <f t="shared" si="3"/>
        <v>0</v>
      </c>
      <c r="M11" s="75">
        <f t="shared" si="4"/>
        <v>0</v>
      </c>
      <c r="N11" s="75">
        <f t="shared" si="5"/>
        <v>0</v>
      </c>
      <c r="O11" s="75">
        <f t="shared" si="6"/>
        <v>0</v>
      </c>
      <c r="Q11" s="99"/>
      <c r="S11" s="94"/>
      <c r="U11" s="94"/>
    </row>
    <row r="12" spans="1:21">
      <c r="A12" s="90"/>
      <c r="B12" s="100"/>
      <c r="C12" s="90"/>
      <c r="D12" s="101"/>
      <c r="E12" s="93"/>
      <c r="F12" s="93"/>
      <c r="G12" s="75"/>
      <c r="H12" s="76"/>
      <c r="I12" s="77"/>
      <c r="J12" s="75"/>
      <c r="K12" s="75"/>
      <c r="L12" s="75"/>
      <c r="M12" s="75"/>
      <c r="N12" s="75">
        <f t="shared" si="5"/>
        <v>0</v>
      </c>
      <c r="O12" s="75">
        <f t="shared" si="6"/>
        <v>0</v>
      </c>
    </row>
    <row r="13" spans="1:21">
      <c r="A13" s="32"/>
      <c r="B13" s="33" t="s">
        <v>35</v>
      </c>
      <c r="C13" s="34"/>
      <c r="D13" s="34"/>
      <c r="E13" s="34"/>
      <c r="F13" s="34"/>
      <c r="G13" s="34"/>
      <c r="H13" s="34"/>
      <c r="I13" s="35"/>
      <c r="J13" s="35"/>
      <c r="K13" s="36">
        <f>SUM(K7:K12)</f>
        <v>0</v>
      </c>
      <c r="L13" s="36">
        <f>SUM(L7:L12)</f>
        <v>0</v>
      </c>
      <c r="M13" s="36">
        <f>SUM(M7:M12)</f>
        <v>0</v>
      </c>
      <c r="N13" s="36">
        <f>SUM(N7:N12)</f>
        <v>0</v>
      </c>
      <c r="O13" s="36">
        <f>SUM(O7:O12)</f>
        <v>0</v>
      </c>
    </row>
    <row r="14" spans="1:21">
      <c r="A14" s="32"/>
      <c r="B14" s="457" t="s">
        <v>36</v>
      </c>
      <c r="C14" s="457"/>
      <c r="D14" s="457"/>
      <c r="E14" s="457"/>
      <c r="F14" s="457"/>
      <c r="G14" s="457"/>
      <c r="H14" s="37"/>
      <c r="I14" s="35"/>
      <c r="J14" s="35"/>
      <c r="K14" s="38"/>
      <c r="L14" s="38"/>
      <c r="M14" s="67">
        <f>M13*H14</f>
        <v>0</v>
      </c>
      <c r="N14" s="38"/>
      <c r="O14" s="38">
        <f>M14</f>
        <v>0</v>
      </c>
    </row>
    <row r="15" spans="1:21">
      <c r="A15" s="32"/>
      <c r="B15" s="457" t="s">
        <v>37</v>
      </c>
      <c r="C15" s="457"/>
      <c r="D15" s="457"/>
      <c r="E15" s="457"/>
      <c r="F15" s="457"/>
      <c r="G15" s="457"/>
      <c r="H15" s="34"/>
      <c r="I15" s="35"/>
      <c r="J15" s="35"/>
      <c r="K15" s="40"/>
      <c r="L15" s="40">
        <f>SUM(L13:L14)</f>
        <v>0</v>
      </c>
      <c r="M15" s="40">
        <f>SUM(M13:M14)</f>
        <v>0</v>
      </c>
      <c r="N15" s="40">
        <f>SUM(N13:N14)</f>
        <v>0</v>
      </c>
      <c r="O15" s="40">
        <f>SUM(O13:O14)</f>
        <v>0</v>
      </c>
    </row>
    <row r="16" spans="1:21">
      <c r="A16" s="102"/>
      <c r="B16" s="103"/>
      <c r="C16" s="102"/>
      <c r="D16" s="104"/>
      <c r="E16" s="105"/>
      <c r="F16" s="105"/>
      <c r="G16" s="106"/>
      <c r="H16" s="105"/>
      <c r="I16" s="105"/>
      <c r="J16" s="105"/>
      <c r="K16" s="105"/>
      <c r="L16" s="105"/>
      <c r="M16" s="105"/>
      <c r="N16" s="105"/>
      <c r="O16" s="107"/>
    </row>
    <row r="17" spans="3:15">
      <c r="M17" s="109"/>
      <c r="N17" s="110"/>
      <c r="O17" s="110"/>
    </row>
    <row r="18" spans="3:15">
      <c r="C18" s="95"/>
      <c r="D18" s="94"/>
      <c r="E18" s="94"/>
      <c r="F18" s="94"/>
      <c r="G18" s="94"/>
      <c r="M18" s="109"/>
      <c r="N18" s="110"/>
      <c r="O18" s="110"/>
    </row>
    <row r="19" spans="3:15">
      <c r="C19" s="99"/>
      <c r="D19" s="98"/>
      <c r="E19" s="94"/>
      <c r="F19" s="98"/>
      <c r="G19" s="94"/>
      <c r="M19" s="109"/>
      <c r="N19" s="110"/>
      <c r="O19" s="110"/>
    </row>
    <row r="20" spans="3:15">
      <c r="C20" s="99"/>
      <c r="D20" s="98"/>
      <c r="E20" s="94"/>
      <c r="F20" s="98"/>
      <c r="G20" s="94"/>
      <c r="M20" s="109"/>
      <c r="N20" s="110"/>
      <c r="O20" s="110"/>
    </row>
    <row r="21" spans="3:15">
      <c r="C21" s="99"/>
      <c r="D21" s="98"/>
      <c r="E21" s="94"/>
      <c r="F21" s="98"/>
      <c r="G21" s="94"/>
      <c r="M21" s="109"/>
      <c r="N21" s="110"/>
      <c r="O21" s="110"/>
    </row>
    <row r="22" spans="3:15">
      <c r="C22" s="99"/>
      <c r="D22" s="98"/>
      <c r="E22" s="94"/>
      <c r="F22" s="98"/>
      <c r="G22" s="94"/>
      <c r="M22" s="109"/>
      <c r="N22" s="110"/>
      <c r="O22" s="110"/>
    </row>
    <row r="23" spans="3:15">
      <c r="C23" s="99"/>
      <c r="D23" s="98"/>
      <c r="E23" s="94"/>
      <c r="F23" s="98"/>
      <c r="G23" s="94"/>
      <c r="M23" s="109"/>
    </row>
    <row r="24" spans="3:15">
      <c r="C24" s="95"/>
      <c r="D24" s="94"/>
      <c r="E24" s="94"/>
      <c r="F24" s="94"/>
      <c r="G24" s="94"/>
    </row>
    <row r="25" spans="3:15">
      <c r="C25" s="99"/>
      <c r="D25" s="94"/>
      <c r="E25" s="98"/>
      <c r="F25" s="98"/>
      <c r="G25" s="94"/>
    </row>
    <row r="26" spans="3:15">
      <c r="C26" s="99"/>
      <c r="D26" s="98"/>
      <c r="E26" s="98"/>
      <c r="F26" s="98"/>
      <c r="G26" s="98"/>
    </row>
  </sheetData>
  <mergeCells count="11">
    <mergeCell ref="A7:O7"/>
    <mergeCell ref="B14:G14"/>
    <mergeCell ref="B15:G15"/>
    <mergeCell ref="A1:O1"/>
    <mergeCell ref="A2:O2"/>
    <mergeCell ref="A4:A5"/>
    <mergeCell ref="B4:B5"/>
    <mergeCell ref="C4:C5"/>
    <mergeCell ref="D4:D5"/>
    <mergeCell ref="E4:J4"/>
    <mergeCell ref="K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Saraksts</vt:lpstr>
      <vt:lpstr>04</vt:lpstr>
      <vt:lpstr>7</vt:lpstr>
      <vt:lpstr>10.1</vt:lpstr>
      <vt:lpstr>14_1</vt:lpstr>
      <vt:lpstr>16.1</vt:lpstr>
      <vt:lpstr>17.1</vt:lpstr>
      <vt:lpstr>18.1</vt:lpstr>
      <vt:lpstr>19.1</vt:lpstr>
      <vt:lpstr>3-An</vt:lpstr>
      <vt:lpstr>5-An</vt:lpstr>
      <vt:lpstr>6-An</vt:lpstr>
      <vt:lpstr>1-Kp</vt:lpstr>
      <vt:lpstr>'04'!Print_Area</vt:lpstr>
      <vt:lpstr>'10.1'!Print_Area</vt:lpstr>
      <vt:lpstr>'14_1'!Print_Area</vt:lpstr>
      <vt:lpstr>'7'!Print_Area</vt:lpstr>
      <vt:lpstr>'04'!Print_Titles</vt:lpstr>
      <vt:lpstr>'10.1'!Print_Titles</vt:lpstr>
      <vt:lpstr>'14_1'!Print_Titles</vt:lpstr>
      <vt:lpstr>'7'!Print_Titles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Karkle</dc:creator>
  <cp:lastModifiedBy>Arturs</cp:lastModifiedBy>
  <cp:lastPrinted>2015-08-18T13:01:21Z</cp:lastPrinted>
  <dcterms:created xsi:type="dcterms:W3CDTF">2015-08-06T11:01:41Z</dcterms:created>
  <dcterms:modified xsi:type="dcterms:W3CDTF">2015-08-18T20:22:32Z</dcterms:modified>
</cp:coreProperties>
</file>